
<file path=[Content_Types].xml><?xml version="1.0" encoding="utf-8"?>
<Types xmlns="http://schemas.openxmlformats.org/package/2006/content-types">
  <Override PartName="/xl/charts/chart2.xml" ContentType="application/vnd.openxmlformats-officedocument.drawingml.chart+xml"/>
  <Override PartName="/xl/worksheets/sheet3.xml" ContentType="application/vnd.openxmlformats-officedocument.spreadsheetml.worksheet+xml"/>
  <Default Extension="rels" ContentType="application/vnd.openxmlformats-package.relationships+xml"/>
  <Default Extension="png" ContentType="image/png"/>
  <Override PartName="/xl/worksheets/sheet12.xml" ContentType="application/vnd.openxmlformats-officedocument.spreadsheetml.worksheet+xml"/>
  <Default Extension="jpeg" ContentType="image/jpeg"/>
  <Default Extension="xml" ContentType="application/xml"/>
  <Default Extension="docx" ContentType="application/vnd.openxmlformats-officedocument.wordprocessingml.document"/>
  <Override PartName="/xl/charts/chart7.xml" ContentType="application/vnd.openxmlformats-officedocument.drawingml.chart+xml"/>
  <Override PartName="/xl/drawings/drawing8.xml" ContentType="application/vnd.openxmlformats-officedocument.drawing+xml"/>
  <Override PartName="/xl/worksheets/sheet10.xml" ContentType="application/vnd.openxmlformats-officedocument.spreadsheetml.worksheet+xml"/>
  <Default Extension="emf" ContentType="image/x-emf"/>
  <Override PartName="/xl/calcChain.xml" ContentType="application/vnd.openxmlformats-officedocument.spreadsheetml.calcChain+xml"/>
  <Override PartName="/xl/worksheets/sheet1.xml" ContentType="application/vnd.openxmlformats-officedocument.spreadsheetml.worksheet+xml"/>
  <Override PartName="/xl/charts/chart5.xml" ContentType="application/vnd.openxmlformats-officedocument.drawingml.chart+xml"/>
  <Override PartName="/xl/worksheets/sheet8.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xl/drawings/drawing2.xml" ContentType="application/vnd.openxmlformats-officedocument.drawing+xml"/>
  <Override PartName="/xl/worksheets/sheet4.xml" ContentType="application/vnd.openxmlformats-officedocument.spreadsheetml.worksheet+xml"/>
  <Override PartName="/xl/charts/chart3.xml" ContentType="application/vnd.openxmlformats-officedocument.drawingml.chart+xml"/>
  <Override PartName="/docProps/app.xml" ContentType="application/vnd.openxmlformats-officedocument.extended-properties+xml"/>
  <Override PartName="/xl/worksheets/sheet13.xml" ContentType="application/vnd.openxmlformats-officedocument.spreadsheetml.worksheet+xml"/>
  <Override PartName="/xl/charts/chart1.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worksheets/sheet11.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styles.xml" ContentType="application/vnd.openxmlformats-officedocument.spreadsheetml.styles+xml"/>
  <Override PartName="/xl/drawings/drawing7.xml" ContentType="application/vnd.openxmlformats-officedocument.drawing+xml"/>
  <Override PartName="/xl/theme/theme1.xml" ContentType="application/vnd.openxmlformats-officedocument.theme+xml"/>
  <Default Extension="vml" ContentType="application/vnd.openxmlformats-officedocument.vmlDrawing"/>
  <Override PartName="/xl/sharedStrings.xml" ContentType="application/vnd.openxmlformats-officedocument.spreadsheetml.sharedStrings+xml"/>
  <Override PartName="/xl/worksheets/sheet7.xml" ContentType="application/vnd.openxmlformats-officedocument.spreadsheetml.worksheet+xml"/>
  <Default Extension="pdf" ContentType="application/pdf"/>
  <Override PartName="/xl/drawings/drawing5.xml" ContentType="application/vnd.openxmlformats-officedocument.drawing+xml"/>
  <Override PartName="/xl/charts/chart4.xml" ContentType="application/vnd.openxmlformats-officedocument.drawingml.chart+xml"/>
  <Override PartName="/docProps/custom.xml" ContentType="application/vnd.openxmlformats-officedocument.custom-properties+xml"/>
  <Override PartName="/xl/workbook.xml" ContentType="application/vnd.openxmlformats-officedocument.spreadsheetml.sheet.main+xml"/>
  <Override PartName="/xl/drawings/drawing3.xml" ContentType="application/vnd.openxmlformats-officedocument.drawing+xml"/>
  <Override PartName="/xl/worksheets/sheet5.xml" ContentType="application/vnd.openxmlformats-officedocument.spreadsheetml.worksheet+xml"/>
  <Override PartName="/xl/drawings/drawing10.xml" ContentType="application/vnd.openxmlformats-officedocument.drawing+xml"/>
  <Override PartName="/xl/worksheets/sheet14.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bookViews>
    <workbookView xWindow="0" yWindow="-20" windowWidth="27120" windowHeight="20060" tabRatio="829"/>
  </bookViews>
  <sheets>
    <sheet name="Cover" sheetId="1" r:id="rId1"/>
    <sheet name="What is Inside &amp; Out" sheetId="2" r:id="rId2"/>
    <sheet name="How to use Inside &amp; Out" sheetId="3" r:id="rId3"/>
    <sheet name="General characteristics" sheetId="4" r:id="rId4"/>
    <sheet name="Content" sheetId="5" r:id="rId5"/>
    <sheet name="Interventions" sheetId="6" r:id="rId6"/>
    <sheet name="M&amp;E" sheetId="12" r:id="rId7"/>
    <sheet name="Data" sheetId="7" r:id="rId8"/>
    <sheet name="Summary results" sheetId="8" r:id="rId9"/>
    <sheet name="Summary results B&amp;W" sheetId="9" r:id="rId10"/>
    <sheet name="User feedback" sheetId="10" r:id="rId11"/>
    <sheet name="Definitions" sheetId="13" r:id="rId12"/>
    <sheet name="Annex" sheetId="14" r:id="rId13"/>
    <sheet name="Lists" sheetId="11" state="hidden" r:id="rId14"/>
  </sheets>
  <definedNames>
    <definedName name="_GoBack" localSheetId="5">Interventions!#REF!</definedName>
    <definedName name="_GoBack" localSheetId="6">'M&amp;E'!$C$33</definedName>
    <definedName name="_Toc325614589" localSheetId="2">'How to use Inside &amp; Out'!#REF!</definedName>
    <definedName name="_Toc325614589" localSheetId="1">'What is Inside &amp; Out'!#REF!</definedName>
    <definedName name="_Toc325614590" localSheetId="2">'How to use Inside &amp; Out'!#REF!</definedName>
    <definedName name="_Toc325614590" localSheetId="1">'What is Inside &amp; Out'!#REF!</definedName>
    <definedName name="_Toc325614591" localSheetId="2">'How to use Inside &amp; Out'!#REF!</definedName>
    <definedName name="_Toc325614591" localSheetId="1">'What is Inside &amp; Out'!#REF!</definedName>
    <definedName name="_Toc325614592" localSheetId="2">'How to use Inside &amp; Out'!#REF!</definedName>
    <definedName name="_Toc325614592" localSheetId="1">'What is Inside &amp; Out'!#REF!</definedName>
    <definedName name="_Toc325614593" localSheetId="2">'How to use Inside &amp; Out'!#REF!</definedName>
    <definedName name="_Toc325614593" localSheetId="1">'What is Inside &amp; Out'!#REF!</definedName>
    <definedName name="_Toc325614594" localSheetId="2">'How to use Inside &amp; Out'!#REF!</definedName>
    <definedName name="_Toc325614594" localSheetId="1">'What is Inside &amp; Out'!#REF!</definedName>
    <definedName name="_Toc325614595" localSheetId="2">'How to use Inside &amp; Out'!#REF!</definedName>
    <definedName name="_Toc325614595" localSheetId="1">'What is Inside &amp; Out'!#REF!</definedName>
    <definedName name="_Toc325639639" localSheetId="1">'What is Inside &amp; Out'!$B$13</definedName>
    <definedName name="_Toc325639640" localSheetId="1">'What is Inside &amp; Out'!$B$26</definedName>
    <definedName name="_Toc325639641" localSheetId="1">'What is Inside &amp; Out'!$B$27</definedName>
    <definedName name="_Toc325639642" localSheetId="1">'What is Inside &amp; Out'!$B$30</definedName>
    <definedName name="_Toc325639643" localSheetId="1">'What is Inside &amp; Out'!$B$40</definedName>
    <definedName name="_Toc325639644" localSheetId="1">'What is Inside &amp; Out'!#REF!</definedName>
    <definedName name="_Toc325639645" localSheetId="1">'What is Inside &amp; Out'!#REF!</definedName>
    <definedName name="_Toc325639646" localSheetId="1">'What is Inside &amp; Out'!$B$137</definedName>
    <definedName name="_Toc325721923" localSheetId="2">'How to use Inside &amp; Out'!$C$18</definedName>
    <definedName name="_Toc325721924" localSheetId="2">'How to use Inside &amp; Out'!$C$42</definedName>
    <definedName name="_Toc325721925" localSheetId="2">'How to use Inside &amp; Out'!#REF!</definedName>
    <definedName name="_Toc325721926" localSheetId="2">'How to use Inside &amp; Out'!$C$68</definedName>
    <definedName name="_Toc325721927" localSheetId="2">'How to use Inside &amp; Out'!$C$93</definedName>
    <definedName name="_Toc325721928" localSheetId="2">'How to use Inside &amp; Out'!$C$134</definedName>
    <definedName name="_Toc325721929" localSheetId="2">'How to use Inside &amp; Out'!$C$136</definedName>
    <definedName name="_Toc325721930" localSheetId="2">'How to use Inside &amp; Out'!$C$141</definedName>
    <definedName name="_Toc325721932" localSheetId="2">'How to use Inside &amp; Out'!$C$158</definedName>
    <definedName name="_Toc325721933" localSheetId="2">'How to use Inside &amp; Out'!$C$172</definedName>
    <definedName name="Answer" localSheetId="4">#REF!</definedName>
    <definedName name="Answer" localSheetId="2">#REF!</definedName>
    <definedName name="Answer" localSheetId="6">#REF!</definedName>
    <definedName name="Answer" localSheetId="1">#REF!</definedName>
    <definedName name="Answer">#REF!</definedName>
    <definedName name="Answerr" localSheetId="2">#REF!</definedName>
    <definedName name="Answerr" localSheetId="6">#REF!</definedName>
    <definedName name="Answerr" localSheetId="1">#REF!</definedName>
    <definedName name="Answerr">#REF!</definedName>
    <definedName name="Answerrr" localSheetId="6">#REF!</definedName>
    <definedName name="Answerrr">#REF!</definedName>
    <definedName name="Have_orientation_programs_been_undertaken_for_teachers_in_school_life_skills_and_HIV_and_AIDS?" localSheetId="6">#REF!</definedName>
    <definedName name="Have_orientation_programs_been_undertaken_for_teachers_in_school_life_skills_and_HIV_and_AIDS?">#REF!</definedName>
    <definedName name="ListA">Lists!$A$1:$A$5</definedName>
    <definedName name="ListB">Lists!$B$1:$B$8</definedName>
    <definedName name="ListC">Lists!$C$1:$C$4</definedName>
    <definedName name="ListD">Lists!$D$1:$D$4</definedName>
    <definedName name="OLE_LINK1" localSheetId="2">'How to use Inside &amp; Out'!#REF!</definedName>
    <definedName name="OLE_LINK1" localSheetId="1">'What is Inside &amp; Out'!#REF!</definedName>
    <definedName name="_xlnm.Print_Area" localSheetId="4">Content!$B$2:$Q$156</definedName>
    <definedName name="_xlnm.Print_Area" localSheetId="0">Cover!#REF!</definedName>
    <definedName name="_xlnm.Print_Area" localSheetId="7">Data!$B$2:$E$56</definedName>
    <definedName name="_xlnm.Print_Area" localSheetId="3">'General characteristics'!$B$2:$F$89</definedName>
    <definedName name="_xlnm.Print_Area" localSheetId="2">'How to use Inside &amp; Out'!$B$2:$F$179</definedName>
    <definedName name="_xlnm.Print_Area" localSheetId="5">Interventions!$B$2:$L$77</definedName>
    <definedName name="_xlnm.Print_Area" localSheetId="6">'M&amp;E'!$B$2:$L$69</definedName>
    <definedName name="_xlnm.Print_Area" localSheetId="8">'Summary results'!$L$5:$S$23</definedName>
    <definedName name="_xlnm.Print_Area" localSheetId="9">'Summary results B&amp;W'!$D$5:$K$23</definedName>
    <definedName name="_xlnm.Print_Area" localSheetId="10">'User feedback'!$B$2:$E$74</definedName>
    <definedName name="_xlnm.Print_Area" localSheetId="1">'What is Inside &amp; Out'!$B$2:$D$151</definedName>
    <definedName name="w" localSheetId="4">#REF!</definedName>
    <definedName name="w" localSheetId="2">#REF!</definedName>
    <definedName name="w" localSheetId="6">#REF!</definedName>
    <definedName name="w" localSheetId="1">#REF!</definedName>
    <definedName name="w">#REF!</definedName>
    <definedName name="Z_01133E0C_7C3A_4E37_BCAF_BF05144EB456_.wvu.Cols" localSheetId="4" hidden="1">Content!$C:$I,Content!$L:$O,Content!$U:$AJ</definedName>
    <definedName name="Z_01133E0C_7C3A_4E37_BCAF_BF05144EB456_.wvu.Cols" localSheetId="3" hidden="1">'General characteristics'!$I:$X</definedName>
    <definedName name="Z_01133E0C_7C3A_4E37_BCAF_BF05144EB456_.wvu.Cols" localSheetId="5" hidden="1">Interventions!$O:$AD</definedName>
    <definedName name="Z_01133E0C_7C3A_4E37_BCAF_BF05144EB456_.wvu.Cols" localSheetId="6" hidden="1">'M&amp;E'!$O:$AD</definedName>
    <definedName name="Z_01133E0C_7C3A_4E37_BCAF_BF05144EB456_.wvu.Cols" localSheetId="8" hidden="1">'Summary results'!$A:$H</definedName>
    <definedName name="Z_01133E0C_7C3A_4E37_BCAF_BF05144EB456_.wvu.Cols" localSheetId="10" hidden="1">'User feedback'!$H:$N</definedName>
    <definedName name="Z_01133E0C_7C3A_4E37_BCAF_BF05144EB456_.wvu.PrintArea" localSheetId="4" hidden="1">Content!$B$2:$Q$156</definedName>
    <definedName name="Z_01133E0C_7C3A_4E37_BCAF_BF05144EB456_.wvu.PrintArea" localSheetId="0" hidden="1">Cover!#REF!</definedName>
    <definedName name="Z_01133E0C_7C3A_4E37_BCAF_BF05144EB456_.wvu.PrintArea" localSheetId="7" hidden="1">Data!$B$2:$E$56</definedName>
    <definedName name="Z_01133E0C_7C3A_4E37_BCAF_BF05144EB456_.wvu.PrintArea" localSheetId="3" hidden="1">'General characteristics'!$B$2:$F$89</definedName>
    <definedName name="Z_01133E0C_7C3A_4E37_BCAF_BF05144EB456_.wvu.PrintArea" localSheetId="2" hidden="1">'How to use Inside &amp; Out'!$B$2:$F$179</definedName>
    <definedName name="Z_01133E0C_7C3A_4E37_BCAF_BF05144EB456_.wvu.PrintArea" localSheetId="5" hidden="1">Interventions!$B$2:$L$77</definedName>
    <definedName name="Z_01133E0C_7C3A_4E37_BCAF_BF05144EB456_.wvu.PrintArea" localSheetId="6" hidden="1">'M&amp;E'!$B$2:$L$69</definedName>
    <definedName name="Z_01133E0C_7C3A_4E37_BCAF_BF05144EB456_.wvu.PrintArea" localSheetId="8" hidden="1">'Summary results'!$L$5:$S$23</definedName>
    <definedName name="Z_01133E0C_7C3A_4E37_BCAF_BF05144EB456_.wvu.PrintArea" localSheetId="9" hidden="1">'Summary results B&amp;W'!$D$5:$K$23</definedName>
    <definedName name="Z_01133E0C_7C3A_4E37_BCAF_BF05144EB456_.wvu.PrintArea" localSheetId="10" hidden="1">'User feedback'!$B$2:$E$74</definedName>
    <definedName name="Z_01133E0C_7C3A_4E37_BCAF_BF05144EB456_.wvu.PrintArea" localSheetId="1" hidden="1">'What is Inside &amp; Out'!$B$2:$D$151</definedName>
    <definedName name="Z_2A4F2E95_0219_42BA_935C_444DA3D73485_.wvu.Cols" localSheetId="4" hidden="1">Content!$C:$I,Content!$L:$O,Content!$U:$AA</definedName>
    <definedName name="Z_2A4F2E95_0219_42BA_935C_444DA3D73485_.wvu.Cols" localSheetId="3" hidden="1">'General characteristics'!$I:$P</definedName>
    <definedName name="Z_2A4F2E95_0219_42BA_935C_444DA3D73485_.wvu.Cols" localSheetId="5" hidden="1">Interventions!$O:$V</definedName>
    <definedName name="Z_2A4F2E95_0219_42BA_935C_444DA3D73485_.wvu.Cols" localSheetId="6" hidden="1">'M&amp;E'!$O:$V</definedName>
    <definedName name="Z_2A4F2E95_0219_42BA_935C_444DA3D73485_.wvu.Cols" localSheetId="8" hidden="1">'Summary results'!$A:$H</definedName>
    <definedName name="Z_2A4F2E95_0219_42BA_935C_444DA3D73485_.wvu.Cols" localSheetId="10" hidden="1">'User feedback'!$H:$N</definedName>
    <definedName name="Z_2A4F2E95_0219_42BA_935C_444DA3D73485_.wvu.PrintArea" localSheetId="4" hidden="1">Content!$B$2:$Q$156</definedName>
    <definedName name="Z_2A4F2E95_0219_42BA_935C_444DA3D73485_.wvu.PrintArea" localSheetId="0" hidden="1">Cover!#REF!</definedName>
    <definedName name="Z_2A4F2E95_0219_42BA_935C_444DA3D73485_.wvu.PrintArea" localSheetId="7" hidden="1">Data!$B$2:$E$56</definedName>
    <definedName name="Z_2A4F2E95_0219_42BA_935C_444DA3D73485_.wvu.PrintArea" localSheetId="3" hidden="1">'General characteristics'!$B$2:$F$89</definedName>
    <definedName name="Z_2A4F2E95_0219_42BA_935C_444DA3D73485_.wvu.PrintArea" localSheetId="2" hidden="1">'How to use Inside &amp; Out'!$B$2:$F$179</definedName>
    <definedName name="Z_2A4F2E95_0219_42BA_935C_444DA3D73485_.wvu.PrintArea" localSheetId="5" hidden="1">Interventions!$B$2:$L$77</definedName>
    <definedName name="Z_2A4F2E95_0219_42BA_935C_444DA3D73485_.wvu.PrintArea" localSheetId="6" hidden="1">'M&amp;E'!$B$2:$L$69</definedName>
    <definedName name="Z_2A4F2E95_0219_42BA_935C_444DA3D73485_.wvu.PrintArea" localSheetId="8" hidden="1">'Summary results'!$L$5:$S$23</definedName>
    <definedName name="Z_2A4F2E95_0219_42BA_935C_444DA3D73485_.wvu.PrintArea" localSheetId="9" hidden="1">'Summary results B&amp;W'!$D$5:$K$23</definedName>
    <definedName name="Z_2A4F2E95_0219_42BA_935C_444DA3D73485_.wvu.PrintArea" localSheetId="10" hidden="1">'User feedback'!$B$2:$E$74</definedName>
    <definedName name="Z_2A4F2E95_0219_42BA_935C_444DA3D73485_.wvu.PrintArea" localSheetId="1" hidden="1">'What is Inside &amp; Out'!$B$2:$D$151</definedName>
    <definedName name="Z_760D35EB_9D84_48B0_A9F0_42A5A7EABBF9_.wvu.Cols" localSheetId="8" hidden="1">'Summary results'!$A:$I</definedName>
    <definedName name="Z_893A966F_25E6_46FC_957B_02F001DEAB1D_.wvu.Cols" localSheetId="4" hidden="1">Content!$C:$I,Content!$L:$O,Content!$U:$AJ</definedName>
    <definedName name="Z_893A966F_25E6_46FC_957B_02F001DEAB1D_.wvu.Cols" localSheetId="3" hidden="1">'General characteristics'!$I:$X</definedName>
    <definedName name="Z_893A966F_25E6_46FC_957B_02F001DEAB1D_.wvu.Cols" localSheetId="5" hidden="1">Interventions!$O:$AD</definedName>
    <definedName name="Z_893A966F_25E6_46FC_957B_02F001DEAB1D_.wvu.Cols" localSheetId="6" hidden="1">'M&amp;E'!$O:$AD</definedName>
    <definedName name="Z_893A966F_25E6_46FC_957B_02F001DEAB1D_.wvu.Cols" localSheetId="8" hidden="1">'Summary results'!$A:$H</definedName>
    <definedName name="Z_893A966F_25E6_46FC_957B_02F001DEAB1D_.wvu.Cols" localSheetId="10" hidden="1">'User feedback'!$H:$N</definedName>
    <definedName name="Z_893A966F_25E6_46FC_957B_02F001DEAB1D_.wvu.PrintArea" localSheetId="4" hidden="1">Content!$B$2:$Q$156</definedName>
    <definedName name="Z_893A966F_25E6_46FC_957B_02F001DEAB1D_.wvu.PrintArea" localSheetId="0" hidden="1">Cover!#REF!</definedName>
    <definedName name="Z_893A966F_25E6_46FC_957B_02F001DEAB1D_.wvu.PrintArea" localSheetId="7" hidden="1">Data!$B$2:$E$56</definedName>
    <definedName name="Z_893A966F_25E6_46FC_957B_02F001DEAB1D_.wvu.PrintArea" localSheetId="3" hidden="1">'General characteristics'!$B$2:$F$89</definedName>
    <definedName name="Z_893A966F_25E6_46FC_957B_02F001DEAB1D_.wvu.PrintArea" localSheetId="2" hidden="1">'How to use Inside &amp; Out'!$B$2:$F$179</definedName>
    <definedName name="Z_893A966F_25E6_46FC_957B_02F001DEAB1D_.wvu.PrintArea" localSheetId="5" hidden="1">Interventions!$B$2:$L$77</definedName>
    <definedName name="Z_893A966F_25E6_46FC_957B_02F001DEAB1D_.wvu.PrintArea" localSheetId="6" hidden="1">'M&amp;E'!$B$2:$L$69</definedName>
    <definedName name="Z_893A966F_25E6_46FC_957B_02F001DEAB1D_.wvu.PrintArea" localSheetId="8" hidden="1">'Summary results'!$L$5:$S$23</definedName>
    <definedName name="Z_893A966F_25E6_46FC_957B_02F001DEAB1D_.wvu.PrintArea" localSheetId="9" hidden="1">'Summary results B&amp;W'!$D$5:$K$23</definedName>
    <definedName name="Z_893A966F_25E6_46FC_957B_02F001DEAB1D_.wvu.PrintArea" localSheetId="10" hidden="1">'User feedback'!$B$2:$E$74</definedName>
    <definedName name="Z_893A966F_25E6_46FC_957B_02F001DEAB1D_.wvu.PrintArea" localSheetId="1" hidden="1">'What is Inside &amp; Out'!$B$2:$D$151</definedName>
  </definedNames>
  <calcPr calcId="130407"/>
  <customWorkbookViews>
    <customWorkbookView name="KT Chau - Personal View" guid="{893A966F-25E6-46FC-957B-02F001DEAB1D}" mergeInterval="0" personalView="1" yWindow="54" windowWidth="1362" windowHeight="692" tabRatio="829" activeSheetId="7"/>
    <customWorkbookView name="SERAT" guid="{760D35EB-9D84-48B0-A9F0-42A5A7EABBF9}" maximized="1" xWindow="1" yWindow="1" windowWidth="1024" windowHeight="667" tabRatio="771" activeSheetId="1"/>
    <customWorkbookView name="kiki - Personal View" guid="{01133E0C-7C3A-4E37-BCAF-BF05144EB456}" mergeInterval="0" personalView="1" maximized="1" xWindow="1" yWindow="1" windowWidth="1276" windowHeight="533" tabRatio="829" activeSheetId="2" showComments="commIndAndComment"/>
    <customWorkbookView name="Xavier Hospital - Personal View" guid="{2A4F2E95-0219-42BA-935C-444DA3D73485}" mergeInterval="0" personalView="1" maximized="1" xWindow="1" yWindow="1" windowWidth="1360" windowHeight="577" tabRatio="829" activeSheetId="10"/>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Q7" i="5"/>
  <c r="Q8"/>
  <c r="Q9"/>
  <c r="Q10"/>
  <c r="Q11"/>
  <c r="Q117"/>
  <c r="Q116"/>
  <c r="Q115"/>
  <c r="Q114"/>
  <c r="Q113"/>
  <c r="Q112"/>
  <c r="Q111"/>
  <c r="Q110"/>
  <c r="Q109"/>
  <c r="Q108"/>
  <c r="Q107"/>
  <c r="Q106"/>
  <c r="Q105"/>
  <c r="Q104"/>
  <c r="Q103"/>
  <c r="Q102"/>
  <c r="Q101"/>
  <c r="Q100"/>
  <c r="Q98"/>
  <c r="Q97"/>
  <c r="Q96"/>
  <c r="Q95"/>
  <c r="Q94"/>
  <c r="Q93"/>
  <c r="Q92"/>
  <c r="Q91"/>
  <c r="Q90"/>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2"/>
  <c r="Q31"/>
  <c r="Q30"/>
  <c r="Q29"/>
  <c r="Q28"/>
  <c r="Q27"/>
  <c r="Q26"/>
  <c r="Q25"/>
  <c r="Q24"/>
  <c r="Q23"/>
  <c r="Q22"/>
  <c r="Q21"/>
  <c r="Q20"/>
  <c r="Q19"/>
  <c r="Q18"/>
  <c r="Q17"/>
  <c r="Q15"/>
  <c r="Q14"/>
  <c r="Q13"/>
  <c r="Q12"/>
  <c r="W19"/>
  <c r="W8"/>
  <c r="W7"/>
  <c r="V5"/>
  <c r="D102"/>
  <c r="V6"/>
  <c r="V7"/>
  <c r="F102"/>
  <c r="V8"/>
  <c r="G102"/>
  <c r="V9"/>
  <c r="H102"/>
  <c r="V10"/>
  <c r="V11"/>
  <c r="C101"/>
  <c r="D101"/>
  <c r="E101"/>
  <c r="F101"/>
  <c r="G101"/>
  <c r="H101"/>
  <c r="I101"/>
  <c r="C100"/>
  <c r="X5"/>
  <c r="D100"/>
  <c r="X6"/>
  <c r="X7"/>
  <c r="F100"/>
  <c r="X8"/>
  <c r="G100"/>
  <c r="X9"/>
  <c r="H100"/>
  <c r="X10"/>
  <c r="X11"/>
  <c r="C5"/>
  <c r="C6"/>
  <c r="C7"/>
  <c r="C8"/>
  <c r="C9"/>
  <c r="C10"/>
  <c r="C11"/>
  <c r="C12"/>
  <c r="C13"/>
  <c r="C14"/>
  <c r="C15"/>
  <c r="C16"/>
  <c r="C17"/>
  <c r="C28"/>
  <c r="C29"/>
  <c r="C30"/>
  <c r="W5"/>
  <c r="C31"/>
  <c r="C32"/>
  <c r="C33"/>
  <c r="C34"/>
  <c r="C43"/>
  <c r="C44"/>
  <c r="C45"/>
  <c r="C46"/>
  <c r="C47"/>
  <c r="C48"/>
  <c r="C49"/>
  <c r="C50"/>
  <c r="C51"/>
  <c r="C52"/>
  <c r="C53"/>
  <c r="C54"/>
  <c r="C55"/>
  <c r="C56"/>
  <c r="C57"/>
  <c r="C58"/>
  <c r="C59"/>
  <c r="C61"/>
  <c r="C62"/>
  <c r="C63"/>
  <c r="C64"/>
  <c r="C65"/>
  <c r="C67"/>
  <c r="C68"/>
  <c r="C69"/>
  <c r="C70"/>
  <c r="C71"/>
  <c r="C72"/>
  <c r="C73"/>
  <c r="C74"/>
  <c r="C75"/>
  <c r="C76"/>
  <c r="C77"/>
  <c r="C78"/>
  <c r="C79"/>
  <c r="C80"/>
  <c r="C84"/>
  <c r="C85"/>
  <c r="C86"/>
  <c r="C88"/>
  <c r="C89"/>
  <c r="C90"/>
  <c r="C91"/>
  <c r="C92"/>
  <c r="C93"/>
  <c r="C94"/>
  <c r="C95"/>
  <c r="C96"/>
  <c r="C97"/>
  <c r="C98"/>
  <c r="C103"/>
  <c r="C104"/>
  <c r="C105"/>
  <c r="C107"/>
  <c r="C108"/>
  <c r="C109"/>
  <c r="C110"/>
  <c r="C111"/>
  <c r="C112"/>
  <c r="C113"/>
  <c r="C116"/>
  <c r="C117"/>
  <c r="D5"/>
  <c r="D6"/>
  <c r="D7"/>
  <c r="D8"/>
  <c r="D9"/>
  <c r="D10"/>
  <c r="D11"/>
  <c r="D12"/>
  <c r="D13"/>
  <c r="D14"/>
  <c r="D15"/>
  <c r="D16"/>
  <c r="D17"/>
  <c r="D18"/>
  <c r="D19"/>
  <c r="D21"/>
  <c r="D22"/>
  <c r="D23"/>
  <c r="D24"/>
  <c r="D25"/>
  <c r="D26"/>
  <c r="D27"/>
  <c r="D28"/>
  <c r="D29"/>
  <c r="D30"/>
  <c r="W6"/>
  <c r="D31"/>
  <c r="D32"/>
  <c r="D33"/>
  <c r="D34"/>
  <c r="D43"/>
  <c r="D44"/>
  <c r="D45"/>
  <c r="D46"/>
  <c r="D47"/>
  <c r="D48"/>
  <c r="D49"/>
  <c r="D50"/>
  <c r="D51"/>
  <c r="D52"/>
  <c r="D53"/>
  <c r="D54"/>
  <c r="D55"/>
  <c r="D56"/>
  <c r="D57"/>
  <c r="D58"/>
  <c r="D59"/>
  <c r="D62"/>
  <c r="D63"/>
  <c r="D64"/>
  <c r="D67"/>
  <c r="D68"/>
  <c r="D69"/>
  <c r="D70"/>
  <c r="D71"/>
  <c r="D72"/>
  <c r="D73"/>
  <c r="D74"/>
  <c r="D75"/>
  <c r="D76"/>
  <c r="D77"/>
  <c r="D79"/>
  <c r="D80"/>
  <c r="D84"/>
  <c r="D85"/>
  <c r="D86"/>
  <c r="D90"/>
  <c r="D91"/>
  <c r="D92"/>
  <c r="D93"/>
  <c r="D94"/>
  <c r="D95"/>
  <c r="D96"/>
  <c r="D97"/>
  <c r="D98"/>
  <c r="D103"/>
  <c r="D104"/>
  <c r="D105"/>
  <c r="D107"/>
  <c r="D108"/>
  <c r="D109"/>
  <c r="D110"/>
  <c r="D111"/>
  <c r="D112"/>
  <c r="D115"/>
  <c r="E5"/>
  <c r="E6"/>
  <c r="E7"/>
  <c r="E8"/>
  <c r="E9"/>
  <c r="E10"/>
  <c r="E12"/>
  <c r="E14"/>
  <c r="E15"/>
  <c r="E16"/>
  <c r="E17"/>
  <c r="E18"/>
  <c r="E20"/>
  <c r="E22"/>
  <c r="E23"/>
  <c r="E25"/>
  <c r="E26"/>
  <c r="E27"/>
  <c r="E28"/>
  <c r="E29"/>
  <c r="E31"/>
  <c r="E32"/>
  <c r="E43"/>
  <c r="E44"/>
  <c r="E45"/>
  <c r="E46"/>
  <c r="E47"/>
  <c r="E48"/>
  <c r="E49"/>
  <c r="E51"/>
  <c r="E52"/>
  <c r="E53"/>
  <c r="E54"/>
  <c r="E55"/>
  <c r="E56"/>
  <c r="E57"/>
  <c r="E58"/>
  <c r="E59"/>
  <c r="E61"/>
  <c r="E62"/>
  <c r="E63"/>
  <c r="E64"/>
  <c r="E65"/>
  <c r="E67"/>
  <c r="E68"/>
  <c r="E69"/>
  <c r="E70"/>
  <c r="E71"/>
  <c r="E72"/>
  <c r="E73"/>
  <c r="E74"/>
  <c r="E75"/>
  <c r="E76"/>
  <c r="E77"/>
  <c r="E79"/>
  <c r="E80"/>
  <c r="E84"/>
  <c r="E85"/>
  <c r="E87"/>
  <c r="E89"/>
  <c r="E90"/>
  <c r="E91"/>
  <c r="E92"/>
  <c r="E93"/>
  <c r="E95"/>
  <c r="E96"/>
  <c r="E97"/>
  <c r="E98"/>
  <c r="E103"/>
  <c r="E104"/>
  <c r="E105"/>
  <c r="E106"/>
  <c r="E110"/>
  <c r="E111"/>
  <c r="E113"/>
  <c r="E115"/>
  <c r="E117"/>
  <c r="F5"/>
  <c r="F6"/>
  <c r="F7"/>
  <c r="F8"/>
  <c r="F9"/>
  <c r="F10"/>
  <c r="F11"/>
  <c r="F12"/>
  <c r="F13"/>
  <c r="F14"/>
  <c r="F15"/>
  <c r="F16"/>
  <c r="F17"/>
  <c r="F18"/>
  <c r="F19"/>
  <c r="F20"/>
  <c r="F21"/>
  <c r="F22"/>
  <c r="F23"/>
  <c r="F24"/>
  <c r="F25"/>
  <c r="F26"/>
  <c r="F27"/>
  <c r="F28"/>
  <c r="F29"/>
  <c r="F31"/>
  <c r="F32"/>
  <c r="F33"/>
  <c r="F34"/>
  <c r="F35"/>
  <c r="F37"/>
  <c r="F39"/>
  <c r="F41"/>
  <c r="F42"/>
  <c r="F43"/>
  <c r="F44"/>
  <c r="F45"/>
  <c r="F46"/>
  <c r="F47"/>
  <c r="F48"/>
  <c r="F49"/>
  <c r="F50"/>
  <c r="F51"/>
  <c r="F52"/>
  <c r="F53"/>
  <c r="F54"/>
  <c r="F55"/>
  <c r="F56"/>
  <c r="F57"/>
  <c r="F58"/>
  <c r="F59"/>
  <c r="F61"/>
  <c r="F62"/>
  <c r="F63"/>
  <c r="F64"/>
  <c r="F65"/>
  <c r="F67"/>
  <c r="F68"/>
  <c r="F69"/>
  <c r="F70"/>
  <c r="F71"/>
  <c r="F72"/>
  <c r="F73"/>
  <c r="F74"/>
  <c r="F75"/>
  <c r="F76"/>
  <c r="F77"/>
  <c r="F78"/>
  <c r="F79"/>
  <c r="F80"/>
  <c r="F84"/>
  <c r="F85"/>
  <c r="F86"/>
  <c r="F87"/>
  <c r="F88"/>
  <c r="F89"/>
  <c r="F90"/>
  <c r="F91"/>
  <c r="F92"/>
  <c r="F93"/>
  <c r="F94"/>
  <c r="F95"/>
  <c r="F96"/>
  <c r="F97"/>
  <c r="F98"/>
  <c r="F103"/>
  <c r="F104"/>
  <c r="F105"/>
  <c r="F106"/>
  <c r="F110"/>
  <c r="F111"/>
  <c r="F115"/>
  <c r="F117"/>
  <c r="G5"/>
  <c r="Z9"/>
  <c r="G6"/>
  <c r="G7"/>
  <c r="G8"/>
  <c r="G9"/>
  <c r="G10"/>
  <c r="G12"/>
  <c r="G13"/>
  <c r="G14"/>
  <c r="G15"/>
  <c r="G16"/>
  <c r="G17"/>
  <c r="G18"/>
  <c r="G20"/>
  <c r="G23"/>
  <c r="G25"/>
  <c r="G27"/>
  <c r="G28"/>
  <c r="G29"/>
  <c r="G30"/>
  <c r="W9"/>
  <c r="G31"/>
  <c r="G32"/>
  <c r="G43"/>
  <c r="G44"/>
  <c r="G45"/>
  <c r="G46"/>
  <c r="G47"/>
  <c r="G48"/>
  <c r="G49"/>
  <c r="G50"/>
  <c r="G54"/>
  <c r="G55"/>
  <c r="G56"/>
  <c r="G57"/>
  <c r="G58"/>
  <c r="G61"/>
  <c r="G62"/>
  <c r="G63"/>
  <c r="G64"/>
  <c r="G65"/>
  <c r="G67"/>
  <c r="G68"/>
  <c r="G69"/>
  <c r="G70"/>
  <c r="G71"/>
  <c r="G72"/>
  <c r="G73"/>
  <c r="G74"/>
  <c r="G75"/>
  <c r="G76"/>
  <c r="G77"/>
  <c r="G78"/>
  <c r="G79"/>
  <c r="G80"/>
  <c r="G84"/>
  <c r="G85"/>
  <c r="G86"/>
  <c r="G87"/>
  <c r="G88"/>
  <c r="G89"/>
  <c r="G90"/>
  <c r="G91"/>
  <c r="G92"/>
  <c r="G93"/>
  <c r="G94"/>
  <c r="G95"/>
  <c r="G96"/>
  <c r="G97"/>
  <c r="G98"/>
  <c r="G104"/>
  <c r="G105"/>
  <c r="G106"/>
  <c r="G107"/>
  <c r="G108"/>
  <c r="G109"/>
  <c r="G110"/>
  <c r="G111"/>
  <c r="G112"/>
  <c r="G113"/>
  <c r="G115"/>
  <c r="G116"/>
  <c r="G117"/>
  <c r="H5"/>
  <c r="H6"/>
  <c r="H7"/>
  <c r="H8"/>
  <c r="H9"/>
  <c r="H10"/>
  <c r="H12"/>
  <c r="H14"/>
  <c r="H15"/>
  <c r="H16"/>
  <c r="H17"/>
  <c r="H19"/>
  <c r="H20"/>
  <c r="H21"/>
  <c r="H22"/>
  <c r="H23"/>
  <c r="H24"/>
  <c r="H25"/>
  <c r="H26"/>
  <c r="H28"/>
  <c r="H29"/>
  <c r="H30"/>
  <c r="W10"/>
  <c r="H31"/>
  <c r="H32"/>
  <c r="H33"/>
  <c r="H34"/>
  <c r="H43"/>
  <c r="H44"/>
  <c r="H45"/>
  <c r="H46"/>
  <c r="H48"/>
  <c r="H49"/>
  <c r="H50"/>
  <c r="H51"/>
  <c r="H52"/>
  <c r="H53"/>
  <c r="H54"/>
  <c r="H55"/>
  <c r="H56"/>
  <c r="H57"/>
  <c r="H58"/>
  <c r="H60"/>
  <c r="H61"/>
  <c r="H62"/>
  <c r="H63"/>
  <c r="H64"/>
  <c r="H65"/>
  <c r="H67"/>
  <c r="H68"/>
  <c r="H69"/>
  <c r="H70"/>
  <c r="H71"/>
  <c r="H72"/>
  <c r="H73"/>
  <c r="H74"/>
  <c r="H75"/>
  <c r="H76"/>
  <c r="H77"/>
  <c r="H78"/>
  <c r="H79"/>
  <c r="H80"/>
  <c r="H84"/>
  <c r="H85"/>
  <c r="H87"/>
  <c r="H88"/>
  <c r="H89"/>
  <c r="H90"/>
  <c r="H91"/>
  <c r="H92"/>
  <c r="H93"/>
  <c r="H95"/>
  <c r="H96"/>
  <c r="H97"/>
  <c r="H98"/>
  <c r="H103"/>
  <c r="H104"/>
  <c r="H105"/>
  <c r="H106"/>
  <c r="H107"/>
  <c r="H108"/>
  <c r="H109"/>
  <c r="H110"/>
  <c r="H111"/>
  <c r="H112"/>
  <c r="H113"/>
  <c r="H117"/>
  <c r="I5"/>
  <c r="I6"/>
  <c r="I7"/>
  <c r="I8"/>
  <c r="Z11"/>
  <c r="I9"/>
  <c r="I10"/>
  <c r="I11"/>
  <c r="I12"/>
  <c r="I13"/>
  <c r="I14"/>
  <c r="I15"/>
  <c r="I16"/>
  <c r="I17"/>
  <c r="I18"/>
  <c r="I19"/>
  <c r="I20"/>
  <c r="I21"/>
  <c r="I22"/>
  <c r="I23"/>
  <c r="I24"/>
  <c r="I25"/>
  <c r="I26"/>
  <c r="I27"/>
  <c r="I28"/>
  <c r="I29"/>
  <c r="I30"/>
  <c r="W11"/>
  <c r="I31"/>
  <c r="I32"/>
  <c r="I33"/>
  <c r="I34"/>
  <c r="I43"/>
  <c r="I44"/>
  <c r="I45"/>
  <c r="I46"/>
  <c r="I48"/>
  <c r="I49"/>
  <c r="I54"/>
  <c r="I55"/>
  <c r="I56"/>
  <c r="I57"/>
  <c r="I58"/>
  <c r="I59"/>
  <c r="I62"/>
  <c r="I63"/>
  <c r="I64"/>
  <c r="I66"/>
  <c r="I67"/>
  <c r="I68"/>
  <c r="I69"/>
  <c r="I70"/>
  <c r="I71"/>
  <c r="I72"/>
  <c r="I73"/>
  <c r="I74"/>
  <c r="I75"/>
  <c r="I76"/>
  <c r="I77"/>
  <c r="I78"/>
  <c r="I79"/>
  <c r="I80"/>
  <c r="I84"/>
  <c r="I85"/>
  <c r="I86"/>
  <c r="I87"/>
  <c r="I90"/>
  <c r="I91"/>
  <c r="I92"/>
  <c r="I93"/>
  <c r="I94"/>
  <c r="I95"/>
  <c r="I96"/>
  <c r="I97"/>
  <c r="I98"/>
  <c r="I103"/>
  <c r="I104"/>
  <c r="I105"/>
  <c r="I106"/>
  <c r="I107"/>
  <c r="I110"/>
  <c r="I111"/>
  <c r="I112"/>
  <c r="I113"/>
  <c r="I115"/>
  <c r="I116"/>
  <c r="I117"/>
  <c r="V19"/>
  <c r="X19"/>
  <c r="Y19"/>
  <c r="Z19"/>
  <c r="AA19"/>
  <c r="T134"/>
  <c r="Y11"/>
  <c r="Y10"/>
  <c r="Y9"/>
  <c r="Y8"/>
  <c r="Y7"/>
  <c r="Y6"/>
  <c r="Z15"/>
  <c r="Z16"/>
  <c r="Z17"/>
  <c r="Z18"/>
  <c r="Y5"/>
  <c r="Y18"/>
  <c r="X18"/>
  <c r="W18"/>
  <c r="V18"/>
  <c r="Y17"/>
  <c r="X17"/>
  <c r="W17"/>
  <c r="V17"/>
  <c r="Y16"/>
  <c r="X16"/>
  <c r="W16"/>
  <c r="V16"/>
  <c r="Y15"/>
  <c r="X15"/>
  <c r="W15"/>
  <c r="V15"/>
  <c r="Q118"/>
  <c r="Z6"/>
  <c r="AA15"/>
  <c r="W12"/>
  <c r="AA17"/>
  <c r="AA16"/>
  <c r="AA18"/>
  <c r="AA6"/>
  <c r="T125"/>
  <c r="T132"/>
  <c r="Z10"/>
  <c r="AA10"/>
  <c r="T129"/>
  <c r="Z8"/>
  <c r="AA8"/>
  <c r="T127"/>
  <c r="Z5"/>
  <c r="AA5"/>
  <c r="T124"/>
  <c r="Z7"/>
  <c r="AA7"/>
  <c r="T126"/>
  <c r="AA9"/>
  <c r="T128"/>
  <c r="Y12"/>
  <c r="X12"/>
  <c r="V12"/>
  <c r="AA11"/>
  <c r="T130"/>
  <c r="Z12"/>
  <c r="AA12"/>
  <c r="E38" i="7"/>
  <c r="E37"/>
  <c r="E36"/>
  <c r="E50"/>
  <c r="E35"/>
  <c r="E32"/>
  <c r="E21"/>
  <c r="E65" i="4"/>
  <c r="E64"/>
  <c r="E63"/>
  <c r="E62"/>
  <c r="E61"/>
  <c r="E60"/>
  <c r="E59"/>
  <c r="E58"/>
  <c r="E57"/>
  <c r="E56"/>
  <c r="E51"/>
  <c r="E50"/>
  <c r="E49"/>
  <c r="E48"/>
  <c r="E47"/>
  <c r="E46"/>
  <c r="E45"/>
  <c r="E44"/>
  <c r="E42"/>
  <c r="E41"/>
  <c r="E40"/>
  <c r="E39"/>
  <c r="E38"/>
  <c r="E37"/>
  <c r="E35"/>
  <c r="E34"/>
  <c r="E32"/>
  <c r="J5"/>
  <c r="J6"/>
  <c r="J7"/>
  <c r="J8"/>
  <c r="K6"/>
  <c r="L6"/>
  <c r="M6"/>
  <c r="N6"/>
  <c r="O6"/>
  <c r="P6"/>
  <c r="K5"/>
  <c r="K7"/>
  <c r="L5"/>
  <c r="L7"/>
  <c r="O5"/>
  <c r="O7"/>
  <c r="O8"/>
  <c r="N7"/>
  <c r="M7"/>
  <c r="N5"/>
  <c r="N8"/>
  <c r="M5"/>
  <c r="P7"/>
  <c r="L8"/>
  <c r="K8"/>
  <c r="M8"/>
  <c r="P5"/>
  <c r="P8"/>
  <c r="E50" i="6"/>
  <c r="F50"/>
  <c r="G50"/>
  <c r="H50"/>
  <c r="I50"/>
  <c r="J50"/>
  <c r="K50"/>
  <c r="L50"/>
  <c r="E49"/>
  <c r="F49"/>
  <c r="G49"/>
  <c r="H49"/>
  <c r="I49"/>
  <c r="J49"/>
  <c r="K49"/>
  <c r="L49"/>
  <c r="E48"/>
  <c r="F48"/>
  <c r="G48"/>
  <c r="H48"/>
  <c r="I48"/>
  <c r="J48"/>
  <c r="K48"/>
  <c r="L48"/>
  <c r="E47"/>
  <c r="F47"/>
  <c r="G47"/>
  <c r="H47"/>
  <c r="I47"/>
  <c r="J47"/>
  <c r="K47"/>
  <c r="L47"/>
  <c r="E46"/>
  <c r="F46"/>
  <c r="G46"/>
  <c r="H46"/>
  <c r="I46"/>
  <c r="J46"/>
  <c r="K46"/>
  <c r="L46"/>
  <c r="E45"/>
  <c r="F45"/>
  <c r="G45"/>
  <c r="H45"/>
  <c r="I45"/>
  <c r="J45"/>
  <c r="K45"/>
  <c r="L45"/>
  <c r="E44"/>
  <c r="F44"/>
  <c r="G44"/>
  <c r="H44"/>
  <c r="I44"/>
  <c r="J44"/>
  <c r="K44"/>
  <c r="L44"/>
  <c r="E43"/>
  <c r="F43"/>
  <c r="G43"/>
  <c r="H43"/>
  <c r="I43"/>
  <c r="J43"/>
  <c r="K43"/>
  <c r="L43"/>
  <c r="E42"/>
  <c r="F42"/>
  <c r="G42"/>
  <c r="H42"/>
  <c r="I42"/>
  <c r="J42"/>
  <c r="K42"/>
  <c r="L42"/>
  <c r="E41"/>
  <c r="F41"/>
  <c r="G41"/>
  <c r="H41"/>
  <c r="I41"/>
  <c r="J41"/>
  <c r="K41"/>
  <c r="L41"/>
  <c r="E40"/>
  <c r="F40"/>
  <c r="G40"/>
  <c r="H40"/>
  <c r="I40"/>
  <c r="J40"/>
  <c r="K40"/>
  <c r="L40"/>
  <c r="E39"/>
  <c r="F39"/>
  <c r="G39"/>
  <c r="H39"/>
  <c r="I39"/>
  <c r="J39"/>
  <c r="K39"/>
  <c r="L39"/>
  <c r="E38"/>
  <c r="F38"/>
  <c r="G38"/>
  <c r="H38"/>
  <c r="I38"/>
  <c r="J38"/>
  <c r="K38"/>
  <c r="L38"/>
  <c r="E37"/>
  <c r="F37"/>
  <c r="G37"/>
  <c r="H37"/>
  <c r="I37"/>
  <c r="J37"/>
  <c r="K37"/>
  <c r="L37"/>
  <c r="E36"/>
  <c r="F36"/>
  <c r="G36"/>
  <c r="H36"/>
  <c r="I36"/>
  <c r="J36"/>
  <c r="K36"/>
  <c r="L36"/>
  <c r="E35"/>
  <c r="F35"/>
  <c r="G35"/>
  <c r="H35"/>
  <c r="I35"/>
  <c r="J35"/>
  <c r="K35"/>
  <c r="L35"/>
  <c r="E34"/>
  <c r="F34"/>
  <c r="G34"/>
  <c r="H34"/>
  <c r="I34"/>
  <c r="J34"/>
  <c r="K34"/>
  <c r="L34"/>
  <c r="E33"/>
  <c r="F33"/>
  <c r="G33"/>
  <c r="H33"/>
  <c r="I33"/>
  <c r="J33"/>
  <c r="K33"/>
  <c r="L33"/>
  <c r="E32"/>
  <c r="F32"/>
  <c r="G32"/>
  <c r="H32"/>
  <c r="I32"/>
  <c r="J32"/>
  <c r="K32"/>
  <c r="L32"/>
  <c r="E31"/>
  <c r="F31"/>
  <c r="G31"/>
  <c r="H31"/>
  <c r="I31"/>
  <c r="J31"/>
  <c r="K31"/>
  <c r="L31"/>
  <c r="E29"/>
  <c r="F29"/>
  <c r="G29"/>
  <c r="H29"/>
  <c r="I29"/>
  <c r="J29"/>
  <c r="K29"/>
  <c r="L29"/>
  <c r="E28"/>
  <c r="F28"/>
  <c r="G28"/>
  <c r="H28"/>
  <c r="I28"/>
  <c r="J28"/>
  <c r="K28"/>
  <c r="L28"/>
  <c r="E27"/>
  <c r="F27"/>
  <c r="G27"/>
  <c r="H27"/>
  <c r="I27"/>
  <c r="J27"/>
  <c r="K27"/>
  <c r="L27"/>
  <c r="E26"/>
  <c r="F26"/>
  <c r="G26"/>
  <c r="H26"/>
  <c r="I26"/>
  <c r="J26"/>
  <c r="K26"/>
  <c r="L26"/>
  <c r="E25"/>
  <c r="F25"/>
  <c r="G25"/>
  <c r="H25"/>
  <c r="I25"/>
  <c r="J25"/>
  <c r="K25"/>
  <c r="L25"/>
  <c r="E7"/>
  <c r="E8"/>
  <c r="E9"/>
  <c r="E10"/>
  <c r="E6"/>
  <c r="Q12"/>
  <c r="P11"/>
  <c r="Q11"/>
  <c r="R11"/>
  <c r="U11"/>
  <c r="P5"/>
  <c r="P6"/>
  <c r="P7"/>
  <c r="Q5"/>
  <c r="Q6"/>
  <c r="Q7"/>
  <c r="R5"/>
  <c r="R6"/>
  <c r="R7"/>
  <c r="U5"/>
  <c r="U6"/>
  <c r="U7"/>
  <c r="P12"/>
  <c r="R12"/>
  <c r="P15"/>
  <c r="Q15"/>
  <c r="R15"/>
  <c r="U15"/>
  <c r="F13"/>
  <c r="Q4"/>
  <c r="Q8"/>
  <c r="U4"/>
  <c r="U8"/>
  <c r="T12"/>
  <c r="S13"/>
  <c r="T13"/>
  <c r="S14"/>
  <c r="T14"/>
  <c r="S15"/>
  <c r="T15"/>
  <c r="D14"/>
  <c r="F14"/>
  <c r="H14"/>
  <c r="H13"/>
  <c r="D13"/>
  <c r="T7"/>
  <c r="S7"/>
  <c r="S4"/>
  <c r="S5"/>
  <c r="S6"/>
  <c r="S8"/>
  <c r="T11"/>
  <c r="S11"/>
  <c r="T6"/>
  <c r="T5"/>
  <c r="V7"/>
  <c r="V6"/>
  <c r="V5"/>
  <c r="U14"/>
  <c r="Q14"/>
  <c r="U13"/>
  <c r="Q13"/>
  <c r="T4"/>
  <c r="T8"/>
  <c r="S12"/>
  <c r="R4"/>
  <c r="R8"/>
  <c r="P4"/>
  <c r="U12"/>
  <c r="R14"/>
  <c r="P13"/>
  <c r="P14"/>
  <c r="R13"/>
  <c r="P8"/>
  <c r="V4"/>
  <c r="V8"/>
  <c r="H41" i="12"/>
  <c r="I41"/>
  <c r="J41"/>
  <c r="K41"/>
  <c r="L41"/>
  <c r="H40"/>
  <c r="I40"/>
  <c r="J40"/>
  <c r="K40"/>
  <c r="L40"/>
  <c r="H39"/>
  <c r="I39"/>
  <c r="J39"/>
  <c r="K39"/>
  <c r="L39"/>
  <c r="H38"/>
  <c r="I38"/>
  <c r="J38"/>
  <c r="K38"/>
  <c r="L38"/>
  <c r="H37"/>
  <c r="I37"/>
  <c r="J37"/>
  <c r="K37"/>
  <c r="L37"/>
  <c r="H36"/>
  <c r="I36"/>
  <c r="J36"/>
  <c r="K36"/>
  <c r="L36"/>
  <c r="H35"/>
  <c r="I35"/>
  <c r="J35"/>
  <c r="K35"/>
  <c r="L35"/>
  <c r="H34"/>
  <c r="I34"/>
  <c r="J34"/>
  <c r="K34"/>
  <c r="L34"/>
  <c r="H33"/>
  <c r="I33"/>
  <c r="J33"/>
  <c r="K33"/>
  <c r="L33"/>
  <c r="H32"/>
  <c r="I32"/>
  <c r="J32"/>
  <c r="K32"/>
  <c r="L32"/>
  <c r="H31"/>
  <c r="I31"/>
  <c r="J31"/>
  <c r="K31"/>
  <c r="L31"/>
  <c r="H30"/>
  <c r="I30"/>
  <c r="J30"/>
  <c r="K30"/>
  <c r="L30"/>
  <c r="H29"/>
  <c r="I29"/>
  <c r="J29"/>
  <c r="K29"/>
  <c r="L29"/>
  <c r="H28"/>
  <c r="I28"/>
  <c r="J28"/>
  <c r="K28"/>
  <c r="L28"/>
  <c r="H27"/>
  <c r="I27"/>
  <c r="J27"/>
  <c r="K27"/>
  <c r="L27"/>
  <c r="H26"/>
  <c r="I26"/>
  <c r="J26"/>
  <c r="K26"/>
  <c r="L26"/>
  <c r="H25"/>
  <c r="I25"/>
  <c r="J25"/>
  <c r="K25"/>
  <c r="L25"/>
  <c r="H24"/>
  <c r="I24"/>
  <c r="J24"/>
  <c r="K24"/>
  <c r="L24"/>
  <c r="H23"/>
  <c r="I23"/>
  <c r="J23"/>
  <c r="K23"/>
  <c r="L23"/>
  <c r="U5"/>
  <c r="U4"/>
  <c r="T5"/>
  <c r="S5"/>
  <c r="R5"/>
  <c r="Q5"/>
  <c r="P5"/>
  <c r="T4"/>
  <c r="S4"/>
  <c r="R4"/>
  <c r="Q4"/>
  <c r="P4"/>
  <c r="E21"/>
  <c r="E20"/>
  <c r="E19"/>
  <c r="E18"/>
  <c r="E17"/>
  <c r="P6"/>
  <c r="R6"/>
  <c r="T6"/>
  <c r="U6"/>
  <c r="Q6"/>
  <c r="S6"/>
  <c r="V5"/>
  <c r="V4"/>
  <c r="V6"/>
  <c r="H4" i="8"/>
  <c r="D6"/>
  <c r="H6"/>
  <c r="F6"/>
  <c r="G4"/>
  <c r="C13"/>
  <c r="G6"/>
  <c r="E6"/>
  <c r="C17"/>
  <c r="C16"/>
  <c r="E4"/>
  <c r="C7"/>
  <c r="E7"/>
  <c r="G7"/>
  <c r="H7"/>
  <c r="D7"/>
  <c r="F7"/>
  <c r="C20"/>
  <c r="C18"/>
  <c r="C6"/>
  <c r="C14"/>
  <c r="C19"/>
  <c r="F5"/>
  <c r="E5"/>
  <c r="C5"/>
  <c r="D5"/>
  <c r="D4"/>
  <c r="F4"/>
  <c r="C4"/>
  <c r="H5"/>
  <c r="C12"/>
  <c r="C11"/>
  <c r="G13"/>
  <c r="P26"/>
  <c r="G12"/>
  <c r="P25"/>
  <c r="G14"/>
  <c r="P27"/>
  <c r="G11"/>
  <c r="P24"/>
  <c r="G10"/>
  <c r="P23"/>
  <c r="P28"/>
  <c r="E38" i="10"/>
  <c r="E37"/>
  <c r="E36"/>
  <c r="E35"/>
  <c r="E34"/>
  <c r="E33"/>
  <c r="E32"/>
  <c r="E31"/>
  <c r="E30"/>
  <c r="E29"/>
  <c r="E28"/>
  <c r="E27"/>
  <c r="E26"/>
  <c r="E25"/>
  <c r="E24"/>
  <c r="N10"/>
  <c r="M10"/>
  <c r="L10"/>
  <c r="K10"/>
  <c r="J10"/>
  <c r="I10"/>
  <c r="N9"/>
  <c r="M9"/>
  <c r="L9"/>
  <c r="K9"/>
  <c r="J9"/>
  <c r="I9"/>
  <c r="E9"/>
  <c r="N8"/>
  <c r="M8"/>
  <c r="L8"/>
  <c r="K8"/>
  <c r="J8"/>
  <c r="I8"/>
  <c r="E8"/>
  <c r="C5" i="2"/>
  <c r="C6"/>
  <c r="C8"/>
  <c r="C9"/>
  <c r="C10"/>
  <c r="C11"/>
  <c r="C12"/>
  <c r="C13"/>
  <c r="C14"/>
  <c r="C15"/>
</calcChain>
</file>

<file path=xl/sharedStrings.xml><?xml version="1.0" encoding="utf-8"?>
<sst xmlns="http://schemas.openxmlformats.org/spreadsheetml/2006/main" count="992" uniqueCount="699">
  <si>
    <t>Data</t>
  </si>
  <si>
    <t>Country</t>
  </si>
  <si>
    <t>M&amp;E</t>
  </si>
  <si>
    <t>yes</t>
  </si>
  <si>
    <t>no</t>
  </si>
  <si>
    <t>don't know</t>
  </si>
  <si>
    <t>Objectives</t>
  </si>
  <si>
    <t>Not applicable</t>
  </si>
  <si>
    <t>Blank</t>
  </si>
  <si>
    <t>Source</t>
  </si>
  <si>
    <t>No data</t>
  </si>
  <si>
    <t>Overall score</t>
  </si>
  <si>
    <t>Strong Features</t>
  </si>
  <si>
    <t>Intermediate features</t>
  </si>
  <si>
    <t>Weak features</t>
  </si>
  <si>
    <t>G</t>
  </si>
  <si>
    <t>not applicable</t>
  </si>
  <si>
    <t>Gender</t>
  </si>
  <si>
    <t>programme elements</t>
  </si>
  <si>
    <t>Implementation</t>
  </si>
  <si>
    <t>PURPOSE</t>
  </si>
  <si>
    <t>RANGE OF APPLICATIONS</t>
  </si>
  <si>
    <t>GRAPHIC FUNCTIONS</t>
  </si>
  <si>
    <t>NATIONAL PUBLIC HEALTH INDICATORS</t>
  </si>
  <si>
    <t>CONSULTATIVE REVIEW AND REPORTING</t>
  </si>
  <si>
    <r>
      <t xml:space="preserve">The bar representing the overall score of each tab is reported into a </t>
    </r>
    <r>
      <rPr>
        <i/>
        <sz val="11"/>
        <color theme="1"/>
        <rFont val="Calibri"/>
        <family val="2"/>
        <scheme val="minor"/>
      </rPr>
      <t>Summary Results</t>
    </r>
    <r>
      <rPr>
        <sz val="11"/>
        <color theme="1"/>
        <rFont val="Calibri"/>
        <family val="2"/>
        <scheme val="minor"/>
      </rPr>
      <t xml:space="preserve"> chart:</t>
    </r>
  </si>
  <si>
    <t>DATA COLLECTION TABS</t>
  </si>
  <si>
    <t>ACRONYMS</t>
  </si>
  <si>
    <t>HOW TO FILL THE FORM</t>
  </si>
  <si>
    <t>TIPS</t>
  </si>
  <si>
    <t>Work in Microsoft Office Excel 2007 and above</t>
  </si>
  <si>
    <t>Use comments to provide complex answers</t>
  </si>
  <si>
    <t>Modify row height to view hidden text</t>
  </si>
  <si>
    <t>RECOMMENDED RESOURCES</t>
  </si>
  <si>
    <t>Each tab focuses on a set of issues:</t>
  </si>
  <si>
    <t>Tab</t>
  </si>
  <si>
    <t>What is this tab about?</t>
  </si>
  <si>
    <t>AIDS</t>
  </si>
  <si>
    <t>Acquired Immune Deficiency Syndrome</t>
  </si>
  <si>
    <t>HIV</t>
  </si>
  <si>
    <t>Human Immunodeficiency Virus</t>
  </si>
  <si>
    <t>Monitoring &amp; evaluation</t>
  </si>
  <si>
    <t>PLHIV</t>
  </si>
  <si>
    <t>People Living with HIV</t>
  </si>
  <si>
    <t>STI</t>
  </si>
  <si>
    <t>Sexually Transmitted Infection</t>
  </si>
  <si>
    <t>YPLHIV</t>
  </si>
  <si>
    <t>Young People Living with HIV</t>
  </si>
  <si>
    <t>Select an answer from the list.</t>
  </si>
  <si>
    <t>Click on the white cells. Most of the time, answers must be chosen from a drop down list. Click on the arrow to see the list.</t>
  </si>
  <si>
    <r>
      <t xml:space="preserve">The tool includes a detailed list of items that are organized into </t>
    </r>
    <r>
      <rPr>
        <b/>
        <sz val="11"/>
        <color theme="1"/>
        <rFont val="Calibri"/>
        <family val="2"/>
        <scheme val="minor"/>
      </rPr>
      <t xml:space="preserve">tabs </t>
    </r>
    <r>
      <rPr>
        <sz val="11"/>
        <color theme="1"/>
        <rFont val="Calibri"/>
        <family val="2"/>
        <scheme val="minor"/>
      </rPr>
      <t>to collect answers:</t>
    </r>
  </si>
  <si>
    <t>Click here to download the International Technical Guidance on Sexuality Education</t>
  </si>
  <si>
    <t>Click here to download It's All One Curriculum</t>
  </si>
  <si>
    <t>Member Association</t>
  </si>
  <si>
    <t>General characteristics</t>
  </si>
  <si>
    <t>Content</t>
  </si>
  <si>
    <t>GENDER</t>
  </si>
  <si>
    <t>SEXUALITY</t>
  </si>
  <si>
    <t>INTERPERSONAL RELATIONSHIPS</t>
  </si>
  <si>
    <t>SEXUAL RIGHTS ARE HUMAN RIGHTS</t>
  </si>
  <si>
    <r>
      <rPr>
        <b/>
        <sz val="12"/>
        <color theme="1"/>
        <rFont val="Calibri"/>
        <family val="2"/>
        <scheme val="minor"/>
      </rPr>
      <t>It’s All One</t>
    </r>
    <r>
      <rPr>
        <b/>
        <i/>
        <sz val="12"/>
        <color theme="1"/>
        <rFont val="Calibri"/>
        <family val="2"/>
        <scheme val="minor"/>
      </rPr>
      <t xml:space="preserve"> unit</t>
    </r>
  </si>
  <si>
    <t>SRH INCLUDING HIV</t>
  </si>
  <si>
    <t>ADVOCACY FOR SRHR</t>
  </si>
  <si>
    <t>SRH</t>
  </si>
  <si>
    <t>P</t>
  </si>
  <si>
    <t>V</t>
  </si>
  <si>
    <t>D</t>
  </si>
  <si>
    <t>R</t>
  </si>
  <si>
    <t>SRSC</t>
  </si>
  <si>
    <t>Understanding the 10 rights in IPPF’s sexual rights declaration (right to equality, right to participation, right to life and to be free from harm, right to privacy, right to personal autonomy and to be recognized as an individual before the law, right to think and express oneself freely, right to health, right to know and learn, right to choose whether or not marry or have children, right to have your rights upheld)</t>
  </si>
  <si>
    <t>Examples of people or institutions to go to or call if someone’s sexual rights are violated</t>
  </si>
  <si>
    <t>Recognizing the range of diversity in our lives (e.g., faith, culture, ethnicity, socio-economic status, ability/disability, HIV status and sexual orientation);</t>
  </si>
  <si>
    <t>Reflection on what it means to respect the rights of other people whose lives and lifestyles may be different to one’s own</t>
  </si>
  <si>
    <t>Exploration of personal feelings, attitudes and perspectives about violations of sexual rights and their consequences</t>
  </si>
  <si>
    <t>Violence</t>
  </si>
  <si>
    <t>Diversity</t>
  </si>
  <si>
    <t>Sexual rights &amp; citizenship</t>
  </si>
  <si>
    <t>Cog</t>
  </si>
  <si>
    <t>Aff</t>
  </si>
  <si>
    <t>Cognitive</t>
  </si>
  <si>
    <t>CT</t>
  </si>
  <si>
    <t>SB</t>
  </si>
  <si>
    <t>Understanding gender-based violence as any form of violence against women, girls or individuals who do not conform to dominant gender norms</t>
  </si>
  <si>
    <t>Reflections on personal attitudes and beliefs about intimate partner violence and sexual coercion</t>
  </si>
  <si>
    <t>Reflections on personal attitudes and beliefs about sexual orientation</t>
  </si>
  <si>
    <t xml:space="preserve">Reflection on how gender norms affect self-esteem and feelings of security </t>
  </si>
  <si>
    <t>Skills to analyse one’s social context</t>
  </si>
  <si>
    <t>How sexual norms are linked to gender stereotypes and often have a ‘double standard’ for boys and girls</t>
  </si>
  <si>
    <t>Understanding consent and abuse in terms of sexual activity</t>
  </si>
  <si>
    <t>Young people living with HIV can live fulfilling, happy and healthy lives</t>
  </si>
  <si>
    <t>Explore the concepts of respect, mutuality, and enjoyment as they apply to sexual relationships; true sexual pleasure is mutual</t>
  </si>
  <si>
    <t>Reflect on ways to promote and protect positive approaches sexuality</t>
  </si>
  <si>
    <t>Methods</t>
  </si>
  <si>
    <t>Answer</t>
  </si>
  <si>
    <t>Comment</t>
  </si>
  <si>
    <t>Effective communication skills to discuss sex and sexual health with partners</t>
  </si>
  <si>
    <t>Relationships</t>
  </si>
  <si>
    <t>Healthy relationships are built on respect, equality, open communication and mutual consent</t>
  </si>
  <si>
    <t>Reasons why it is important to develop effective communication skills to discuss sexuality, rights, relationships</t>
  </si>
  <si>
    <t>Basic skills for effective communication</t>
  </si>
  <si>
    <t>Skills to confidently communicate one’s desires and limits in relationships, including about sexual activity</t>
  </si>
  <si>
    <t>Basic steps to decision-making</t>
  </si>
  <si>
    <t>SRH &amp; HIV</t>
  </si>
  <si>
    <t>The life cycle including physical and social changes at puberty, reproductive age, menopause, etc.</t>
  </si>
  <si>
    <t>What happens during pregnancy (for the woman and foetal development)</t>
  </si>
  <si>
    <t>Reflections about body image and the impact on self-esteem</t>
  </si>
  <si>
    <t>Strategies to build self-esteem</t>
  </si>
  <si>
    <t>BODY, PUBERTY, &amp; REPRODUCTION</t>
  </si>
  <si>
    <t>Reasons why a woman might decide to terminate a pregnancy</t>
  </si>
  <si>
    <t>How condoms offer dual protection against pregnancy and HIV and AIDS</t>
  </si>
  <si>
    <t>Non-sexually transmitted reproductive tract infections (RTIs)</t>
  </si>
  <si>
    <t>Reflections on the impact of gender inequality on STI &amp; HIV transmission and unintended pregnancy</t>
  </si>
  <si>
    <t>Reflections on feelings, values and attitudes about abortion</t>
  </si>
  <si>
    <t>How to use condoms (male and female)</t>
  </si>
  <si>
    <t>Different strategies to challenge discrimination or injustice in your individual life, communities, national or global level</t>
  </si>
  <si>
    <t>How to research a concern about sexual health, human rights or gender equality</t>
  </si>
  <si>
    <t>Sexual Rights &amp; Citizenship</t>
  </si>
  <si>
    <t>Critical thinking</t>
  </si>
  <si>
    <t>Affective</t>
  </si>
  <si>
    <t>Skill-based</t>
  </si>
  <si>
    <t>Gender
Sexual rights &amp; citizenship</t>
  </si>
  <si>
    <t>Sexual rights &amp; citizenship
Violence
Diversity</t>
  </si>
  <si>
    <t>Relationships
Violence</t>
  </si>
  <si>
    <t>SRH &amp; HIV
Relationships</t>
  </si>
  <si>
    <t>Relationships
SRH &amp; HIV</t>
  </si>
  <si>
    <t>SRH &amp; HIV
Sexual rights &amp; citizenship</t>
  </si>
  <si>
    <t>SRH &amp; HIV
Gender</t>
  </si>
  <si>
    <t>SRH &amp; HIV
Relationships
Sexual rights &amp; citizenship</t>
  </si>
  <si>
    <t>Component of IPPF CSE Framework</t>
  </si>
  <si>
    <t>Pleasure
Relationships</t>
  </si>
  <si>
    <t>Contact information</t>
  </si>
  <si>
    <t>Name of contact person (if different from above)</t>
  </si>
  <si>
    <t>Phone</t>
  </si>
  <si>
    <t>Cell phone</t>
  </si>
  <si>
    <t>Email</t>
  </si>
  <si>
    <t>Handouts</t>
  </si>
  <si>
    <t>Online sexuality education resources </t>
  </si>
  <si>
    <t>When girls wear certain types of clothing, it encourages men to harass or assault them</t>
  </si>
  <si>
    <t>HIV and AIDS are a death sentence</t>
  </si>
  <si>
    <t>Having an abortion almost always results in feelings of guilt and shame</t>
  </si>
  <si>
    <t>Young people with multiple sexual partners are promiscuous</t>
  </si>
  <si>
    <t>HIV transmission is linked to “immoral” behaviours so anyone who is living with HIV is immoral or has engaged in immoral behaviours</t>
  </si>
  <si>
    <t>External SRH experts</t>
  </si>
  <si>
    <t>Parents</t>
  </si>
  <si>
    <t>Educational authorities</t>
  </si>
  <si>
    <t>Community leaders</t>
  </si>
  <si>
    <t>Religious leaders</t>
  </si>
  <si>
    <t>Title</t>
  </si>
  <si>
    <t>Author</t>
  </si>
  <si>
    <t>Publication year</t>
  </si>
  <si>
    <t>If the answer is yes, please indicate the</t>
  </si>
  <si>
    <t>Links with services</t>
  </si>
  <si>
    <t>Sexuality education interventions include information about how to access all available SRH services (including more sensitive services such as abortion, emergency contraception, etc.)</t>
  </si>
  <si>
    <t>Sexuality education interventions include reflection about informed consent and confidentiality of SRH services</t>
  </si>
  <si>
    <t>Service providers refer young people to sexuality education programs</t>
  </si>
  <si>
    <t>Content of interventions</t>
  </si>
  <si>
    <t>Sexual rights are human rights</t>
  </si>
  <si>
    <t>Sexuality</t>
  </si>
  <si>
    <t>Interpersonal relationships</t>
  </si>
  <si>
    <t>include energizers</t>
  </si>
  <si>
    <t>include group discussions</t>
  </si>
  <si>
    <t>Reflection on personal feelings, motivations and experiences about sexual decision-making</t>
  </si>
  <si>
    <t>Reflections on one’s own understanding of pleasure in broad terms</t>
  </si>
  <si>
    <t>Communication skills to speak openly about sexuality and pleasure</t>
  </si>
  <si>
    <t>How to conduct critical evaluation of mass media’s messaging about sexuality</t>
  </si>
  <si>
    <t>Pleasure</t>
  </si>
  <si>
    <t>Median age at marriage among all females 20-24</t>
  </si>
  <si>
    <t>Gap between median ages at first intercourse and first marriage among females 20-24 yrs</t>
  </si>
  <si>
    <t>% males 15-24 who had intercourse before age 15</t>
  </si>
  <si>
    <t>Median age at first intercourse among all males 20-24</t>
  </si>
  <si>
    <t>Median age at marriage among all males 20-24</t>
  </si>
  <si>
    <t>Gap between median ages at first intercourse and first marriage among males 20-24 yrs</t>
  </si>
  <si>
    <t>Contraceptive use &amp; need for contraception</t>
  </si>
  <si>
    <t>% using condom among sexually active males 15-24</t>
  </si>
  <si>
    <t>Childbearing &amp; fertility preferences</t>
  </si>
  <si>
    <t>% ever had a child among all females 15-19</t>
  </si>
  <si>
    <t>Median age at first birth among all females 20-24</t>
  </si>
  <si>
    <t>Knowledge on sexual health issues</t>
  </si>
  <si>
    <t>% who report that they could get condoms on their own among women 15-24</t>
  </si>
  <si>
    <t>% who know a source for the condom, women 15-24</t>
  </si>
  <si>
    <t>% women 15-24 with comprehensive knowledge of HIV/AIDS</t>
  </si>
  <si>
    <t>% men 15-24 with comprehensive knowledge of HIV/AIDS</t>
  </si>
  <si>
    <t>% who know a source for the condom, men 15-24</t>
  </si>
  <si>
    <t>Communciation &amp; self-efficiency</t>
  </si>
  <si>
    <t xml:space="preserve">% men 15-49 who believe that if husband has STI, wife is justified in asking him to use condom </t>
  </si>
  <si>
    <t>Discrimination &amp; violence</t>
  </si>
  <si>
    <t>% women 15-49 who agree with at least 1 reason why a husband is justified in hitting/beating wife</t>
  </si>
  <si>
    <t>% men 15-59 who agree with at least 1 reason why a husband is justified in hitting/beating wife</t>
  </si>
  <si>
    <t>Demographic information</t>
  </si>
  <si>
    <t>Formal schooling</t>
  </si>
  <si>
    <t>% unmet need for contraception among married females 15-19</t>
  </si>
  <si>
    <t>% women 15-49 who believe that if husband has STI, wife is justified in asking him to use condom</t>
  </si>
  <si>
    <t>Feedback form</t>
  </si>
  <si>
    <t>Your opinion counts! Please help improving the tool by answering to the following questions</t>
  </si>
  <si>
    <t>TABS</t>
  </si>
  <si>
    <t>Cover</t>
  </si>
  <si>
    <t>Tabs</t>
  </si>
  <si>
    <t>Sexual rights &amp; citizenship
Violence</t>
  </si>
  <si>
    <t>Sexual rights &amp; citizenship
Diversity</t>
  </si>
  <si>
    <t>Gender
Diversity</t>
  </si>
  <si>
    <t>Gender
Violence</t>
  </si>
  <si>
    <t>Pleasure
Diversity</t>
  </si>
  <si>
    <t>Pleasure
SRH &amp; HIV</t>
  </si>
  <si>
    <t>Relationships
Diversity</t>
  </si>
  <si>
    <t>Relationships
Sexual rights &amp; citizenship</t>
  </si>
  <si>
    <t>Number of tabs</t>
  </si>
  <si>
    <t>Length of tabs</t>
  </si>
  <si>
    <t>Ease of collecting the information</t>
  </si>
  <si>
    <t>Ease of use in a participatory process</t>
  </si>
  <si>
    <t>Ease of sharing the results</t>
  </si>
  <si>
    <t>Other (please specify in comment)</t>
  </si>
  <si>
    <t>evaluation</t>
  </si>
  <si>
    <t>improvement</t>
  </si>
  <si>
    <t>development</t>
  </si>
  <si>
    <t>advocacy</t>
  </si>
  <si>
    <t>other (please specify in comment)</t>
  </si>
  <si>
    <t>USER INFORMATION</t>
  </si>
  <si>
    <t>How would you define yourself? (Please tick all relevant boxes)</t>
  </si>
  <si>
    <t>A single user</t>
  </si>
  <si>
    <t>A group of users</t>
  </si>
  <si>
    <t>You collected data to complete the tool</t>
  </si>
  <si>
    <t>You filled in the tool</t>
  </si>
  <si>
    <t>You reviewed the completed tool</t>
  </si>
  <si>
    <t>Your wrote the report</t>
  </si>
  <si>
    <t>Your intend to use (or already used) the tool to advocate for sexuality education</t>
  </si>
  <si>
    <t>THANK YOU SO MUCH FOR YOUR OPINION!</t>
  </si>
  <si>
    <t>•  independently, leaving all the other tabs empty, or</t>
  </si>
  <si>
    <t>•  by copying this table and pasting it into an email, an Excel sheet or a Word document</t>
  </si>
  <si>
    <t>How youth participation can improve policies and programmes related to youth sexual and reproductive health and rights</t>
  </si>
  <si>
    <t>Examples of the roles that everyone can play to support people living with HIV and to end stigma and discrimination</t>
  </si>
  <si>
    <t>How to speak and communicate effectively about your ideas related to equality, discrimination and other aspects about human rights</t>
  </si>
  <si>
    <t>All young people have sexual rights, whether or not they are sexually active</t>
  </si>
  <si>
    <t>Bullying and sexual harassment are forms of violence</t>
  </si>
  <si>
    <t>Reflections about the importance of respecting one’s body and other people’s bodies</t>
  </si>
  <si>
    <t>Examples of places where young people can access different contraceptive methods</t>
  </si>
  <si>
    <t>Options if confronted with an unintended pregnancy, including different types of safe abortions</t>
  </si>
  <si>
    <t>Component</t>
  </si>
  <si>
    <t>Score</t>
  </si>
  <si>
    <t>Intervention</t>
  </si>
  <si>
    <t>CC</t>
  </si>
  <si>
    <t>Does the training include how to effectively deliver participatory and learner-centred activities?</t>
  </si>
  <si>
    <t>Indicator</t>
  </si>
  <si>
    <t>Marriage &amp; sexual activity</t>
  </si>
  <si>
    <t>% females 15-24 who had intercourse before age 15</t>
  </si>
  <si>
    <t>Median age at first intercourse among all females 20-24</t>
  </si>
  <si>
    <t>Advocacy for SRH rights</t>
  </si>
  <si>
    <t>Total</t>
  </si>
  <si>
    <t>Sexual rights are human rights that relate to people’s sexuality</t>
  </si>
  <si>
    <t>Sexual rights apply to young people</t>
  </si>
  <si>
    <t>The difference between sex and gender, including exploration of different expressions of masculinity and femininity</t>
  </si>
  <si>
    <t>How gender norms are learned and based on contextual, societal, cultural and political factors and can change over time</t>
  </si>
  <si>
    <t>The negative consequences of gender inequality on sexual and reproductive health, opportunities to access education, civic participation, employment opportunities – for example, gender-based violence, child marriage and female genital mutilation</t>
  </si>
  <si>
    <t>Where and how young people can find support and seek help if they experience gender-based violence</t>
  </si>
  <si>
    <t>No one should be discriminated against based on his or her gender, sexual expression, or sexual orientation</t>
  </si>
  <si>
    <t>Reflections about the gender norms and stereotypes in one’s context</t>
  </si>
  <si>
    <t>Gender
Sexual rights &amp; citizenship
Violence</t>
  </si>
  <si>
    <t>Gender
SRH &amp; HIV</t>
  </si>
  <si>
    <t>Sexual rights &amp; citizenship
Pleasure</t>
  </si>
  <si>
    <t>All forms of non-consensual sexuality activity are  forms of violence</t>
  </si>
  <si>
    <t>Sexual pleasure is experienced differently for different people and encompasses more than physical stimulation or orgasm</t>
  </si>
  <si>
    <t>Body parts and physiological processes that play a role in sexual pleasure</t>
  </si>
  <si>
    <t>Different types of relationships (e.g., family, friends, sexual, romantic, etc.)</t>
  </si>
  <si>
    <t xml:space="preserve">Examples of different types of family relations and structures </t>
  </si>
  <si>
    <t>How unequal power dynamics between people lead to unhealthy relationships</t>
  </si>
  <si>
    <t>Examples of challenges that young people may face in intimate relationships and how to address them, including violence and how to end a relationship</t>
  </si>
  <si>
    <t>User friendliness</t>
  </si>
  <si>
    <t>Summary results</t>
  </si>
  <si>
    <t>Summary results B&amp;W</t>
  </si>
  <si>
    <t>USER FRIENDLINESS</t>
  </si>
  <si>
    <t>Ease of use</t>
  </si>
  <si>
    <t>Instructions</t>
  </si>
  <si>
    <t>Wording of items</t>
  </si>
  <si>
    <t>Thoroughness</t>
  </si>
  <si>
    <t>Graphic functions</t>
  </si>
  <si>
    <t>Ease of interpretation of result</t>
  </si>
  <si>
    <t>Ease of finding one's way among the tabs</t>
  </si>
  <si>
    <t>Skills for conflict resolution within individual relationships in community settings (e.g. schools)</t>
  </si>
  <si>
    <t>Reflections about your own and others’ level of maturity and comfort in communicating with a partner about intimate experiences</t>
  </si>
  <si>
    <t>Skills to communicate condom use and contraceptive use</t>
  </si>
  <si>
    <t>COMMUNICATION &amp; DECISION-MAKING</t>
  </si>
  <si>
    <t>Female and male reproductive systems and how human reproduction takes place; diversity in sexual organs</t>
  </si>
  <si>
    <t>Different contraceptive methods (including barrier, hormonal, behavior-based, permanent, emergency contraception, and condoms)</t>
  </si>
  <si>
    <t>Understanding national laws that regulate access to abortion</t>
  </si>
  <si>
    <t>Sexually transmitted infections: different types, transmission  (including mother-to-child), symptoms, protection, treatment</t>
  </si>
  <si>
    <t>Young people have the right to access services and education that are tailored to their diverse realities</t>
  </si>
  <si>
    <t>Diversity
Sexual rights &amp; citizenship</t>
  </si>
  <si>
    <t>How to develop and implement an action plan to undertake an activity that contributes to a more just world</t>
  </si>
  <si>
    <t>Young women need to learn to say no since boys always want sex</t>
  </si>
  <si>
    <t>Because of the risks of STIs/HIV and unwanted pregnancy, it’s best for young people not to have sex</t>
  </si>
  <si>
    <t>Cognitive objectives (increased knowledge and comprehension)</t>
  </si>
  <si>
    <t>Affective objectives (changes in attitudes, values and appreciation)</t>
  </si>
  <si>
    <t>Skill-based objectives (development of new skills to deal with real-life situations)</t>
  </si>
  <si>
    <t>Health objectives (improved public health)</t>
  </si>
  <si>
    <t>Empowerment objectives (increased capacity to understand, promote and enjoy one’s own rights)</t>
  </si>
  <si>
    <t>OBJECTIVES</t>
  </si>
  <si>
    <t>LINKS WITH SERVICES</t>
  </si>
  <si>
    <t>Young people</t>
  </si>
  <si>
    <t>CONTENT OF INTERVENTION</t>
  </si>
  <si>
    <t>METHODS</t>
  </si>
  <si>
    <t>EDUCATOR TRAINING</t>
  </si>
  <si>
    <t>GUIDANCE &amp; MATERIAL</t>
  </si>
  <si>
    <t>Comprehensiveness coefficient</t>
  </si>
  <si>
    <t>Label</t>
  </si>
  <si>
    <t>C</t>
  </si>
  <si>
    <t>GC</t>
  </si>
  <si>
    <t>CS</t>
  </si>
  <si>
    <t>IS1</t>
  </si>
  <si>
    <t>IS2</t>
  </si>
  <si>
    <t>IS3</t>
  </si>
  <si>
    <t>IS4</t>
  </si>
  <si>
    <t>yes, but needs improvement</t>
  </si>
  <si>
    <t>Communication &amp; decision-making</t>
  </si>
  <si>
    <t>Body, puberty &amp; reproduction</t>
  </si>
  <si>
    <t>SRH, including HIV</t>
  </si>
  <si>
    <t>Are step by step instructions available to educators for each session?</t>
  </si>
  <si>
    <t>Do the instructions include a list of materials required to implement each session?</t>
  </si>
  <si>
    <t>Do the materials represent the diversity of young people living in the country?</t>
  </si>
  <si>
    <t>include activities requiring participant creativity</t>
  </si>
  <si>
    <t>Single curriculum document (primary curriculum or manual)</t>
  </si>
  <si>
    <t>PowerPoint presentation/s</t>
  </si>
  <si>
    <t xml:space="preserve">Training of educator guide </t>
  </si>
  <si>
    <t>Video/s,</t>
  </si>
  <si>
    <t>Printed flipchart/s</t>
  </si>
  <si>
    <t>Other (specify)</t>
  </si>
  <si>
    <t>Activity book (set of instructions to guide sessions)</t>
  </si>
  <si>
    <t>Sexual rights &amp; citizenship
Relationships</t>
  </si>
  <si>
    <t>SRH &amp; HIV
Pleasure</t>
  </si>
  <si>
    <t>All implemented interventions</t>
  </si>
  <si>
    <t>Sexual &amp; reproductive health &amp; HIV</t>
  </si>
  <si>
    <t>Sexual rights and citizenship</t>
  </si>
  <si>
    <t>Click here to download The IPPF Framework for Comprehensive Sexuality Education</t>
  </si>
  <si>
    <t>Sexuality Education Programmes in Community Spaces</t>
  </si>
  <si>
    <t>SCORES</t>
  </si>
  <si>
    <t>Component scores</t>
  </si>
  <si>
    <t xml:space="preserve">On the Content tab, each component of the IPPF CSE Framework receives a score from 0 (none of the items linked to the component are green or orange) to 100% (all of the items linked to the component are green). Green items get a full value, and orange ones half a value. </t>
  </si>
  <si>
    <t>For instance, if half or the items linked to the Gender component are green, and the other half orange, the Gender component gets a score of 75%.</t>
  </si>
  <si>
    <t xml:space="preserve">Comprehensiveness coefficients </t>
  </si>
  <si>
    <t>Key data on sexual and reproductive health, as well as gender-based violence, should be reported into the Data tab. When interpreting the results, programmatic strengths and areas for improvement must be analysed in light of the health and development indicators to generate recommendations that are effective and relevant to the country of implementation.</t>
  </si>
  <si>
    <t>AUTHORSHIP</t>
  </si>
  <si>
    <t>Understanding different types of violence (physical, emotional, mental, etc.)</t>
  </si>
  <si>
    <t>Reflections on what types of traits are common in healthy and unhealthy relationships</t>
  </si>
  <si>
    <t>Skills on how to make one’s own decisions when faced  with peer pressure</t>
  </si>
  <si>
    <t>The tool builds on UNESCO’s Sexuality Education and Analysis Tool (SERAT), a similar instrument that supports the collection, graphic display and interpretation of data on HIV and sexuality education programmes implemented by Ministries of Education, and on IPPF’s Western-Hemisphere Self-Assessment Survey, a web-based self-assessment questionnaire to collect information on the contents of curricula and didactic materials used by IPPF/WHR MAs for the provision of sexual education to young people.</t>
  </si>
  <si>
    <t>Sexuality education (SE) content addressed by the programme</t>
  </si>
  <si>
    <t xml:space="preserve">Key data on sexual and reproductive health and gender </t>
  </si>
  <si>
    <t>CSE</t>
  </si>
  <si>
    <t>IAOC</t>
  </si>
  <si>
    <t>IPPF</t>
  </si>
  <si>
    <t>LGBTI</t>
  </si>
  <si>
    <t>MA</t>
  </si>
  <si>
    <t>RTI</t>
  </si>
  <si>
    <t>SE</t>
  </si>
  <si>
    <t>Comprehensive Sexuality Education</t>
  </si>
  <si>
    <t>It’s All One Curriculum</t>
  </si>
  <si>
    <t>International Planned Parenthood Federation</t>
  </si>
  <si>
    <t>Lesbian, Gay, Bi-sexual, Transgender, Intersex</t>
  </si>
  <si>
    <t>Reproductive Tract Infection</t>
  </si>
  <si>
    <t>Sexuality Education</t>
  </si>
  <si>
    <t>Sexual and Reproductive Health</t>
  </si>
  <si>
    <t>Use the Component of IPPF CSE Framework  column to see how content items relate to the Framework</t>
  </si>
  <si>
    <t>In the Content tab, an additional column relates each item to one or more component of the IPPF CSE Framework. This column is used to build the first bar chart at the end of the Content tab.</t>
  </si>
  <si>
    <t>Click here to download the IPPF Framework for CSE</t>
  </si>
  <si>
    <r>
      <t xml:space="preserve">You can send this questionnaire to </t>
    </r>
    <r>
      <rPr>
        <b/>
        <i/>
        <sz val="14"/>
        <color theme="4" tint="-0.249977111117893"/>
        <rFont val="Cambria"/>
        <family val="1"/>
      </rPr>
      <t>info@ippf.org</t>
    </r>
  </si>
  <si>
    <r>
      <t>When prompted, write down a clarification or a comment.</t>
    </r>
    <r>
      <rPr>
        <sz val="11"/>
        <color theme="1"/>
        <rFont val="Calibri"/>
        <family val="2"/>
        <scheme val="minor"/>
      </rPr>
      <t xml:space="preserve"> It is very important to use the comment box, especially to explain contextual factors that might influence the score for a component. </t>
    </r>
  </si>
  <si>
    <t>REVIEWING CHARTS AND SCORES</t>
  </si>
  <si>
    <t xml:space="preserve">Please include any relevant details about the review process, including where it was conducted, the names and functions of all review team members, etc. (this item might be completed at the end of the review). </t>
  </si>
  <si>
    <t>In the last year, did the NGO use a single comprehensive curriculum document or reference manual to implement its CSE programmes?</t>
  </si>
  <si>
    <t>Name of organisation</t>
  </si>
  <si>
    <t>Participants of CSE interventions receive referral forms to access services at the NGO's health facilities.</t>
  </si>
  <si>
    <t>Sexuality Education Programmes in School Settings</t>
  </si>
  <si>
    <t xml:space="preserve">HOW TO SELECT SOURCE DOCUMENTS </t>
  </si>
  <si>
    <t>Educator handbook</t>
  </si>
  <si>
    <t xml:space="preserve">The person leading the review should collect all relevant source documents prior to the review exercise. These source documents might include: a primary curriculum document or manual, PowerPoint presentations, training of educator guide(s), handouts, educator handbook, activity books, stand alone session instructions (i.e. Instructions for specific activities that are not including in the main curriculum), online sexuality education resources, videos, printed flipcharts, etc. 
At the beginning of the review, the team should identify a selection of documents and resources that are used as the primary/core resources for the sexuality education programme. The review should only be based on documents that are available in </t>
  </si>
  <si>
    <r>
      <t xml:space="preserve">Comment
</t>
    </r>
    <r>
      <rPr>
        <i/>
        <sz val="12"/>
        <color theme="1"/>
        <rFont val="Calibri"/>
        <family val="2"/>
        <scheme val="minor"/>
      </rPr>
      <t>Specify to the resource(s) referenced for each point; indicate to what extent content is scientifically accurate, thorough; other comments</t>
    </r>
  </si>
  <si>
    <t>Definitions of sexual diversity, sexual orientation (GLBTQ), and gender identity. An explanation that gender identity is distinct from sexual orientation.</t>
  </si>
  <si>
    <t>Masturbation is acknowledged as a safe, enjoyable, and widely practiced way to experience sexuality for young men and women</t>
  </si>
  <si>
    <t>All young people have the right to access a range of effective contraceptive methods and must be able to choose which method is best for them</t>
  </si>
  <si>
    <t>are adaptable for different populations of young people in the country (e.g. low/high socio-economic status, urban/rural, younger/older)</t>
  </si>
  <si>
    <t>Knowledge on CSE content areas</t>
  </si>
  <si>
    <t>Confidence and self-esteem</t>
  </si>
  <si>
    <t>Critical thinking skills</t>
  </si>
  <si>
    <t>Communication and self-expression skills</t>
  </si>
  <si>
    <t>Safer sex behaviour (ex: regular use of contraceptives and condoms, decreased sexual partners, etc.)</t>
  </si>
  <si>
    <t>School drop-out rates for girls and young women</t>
  </si>
  <si>
    <t>Number of young people engaged as activists or advocates for SRHR</t>
  </si>
  <si>
    <t>Number of young people who access SRH services</t>
  </si>
  <si>
    <t>Incidence of adolescent pregnancy</t>
  </si>
  <si>
    <t>Incidence of HIV and STIs</t>
  </si>
  <si>
    <t>Safety of environments for young people (in schools and community settings)</t>
  </si>
  <si>
    <t>Social acceptance about young people’s sexuality and sexual rights</t>
  </si>
  <si>
    <t>PREPARING A REPORT AND AN ACTION PLAN</t>
  </si>
  <si>
    <t>Evidence</t>
  </si>
  <si>
    <t>In Peer Educator Training…</t>
  </si>
  <si>
    <t>In Adult Educator Training…</t>
  </si>
  <si>
    <t>In Engaging Parents…</t>
  </si>
  <si>
    <t>INTERVENTION TYPES</t>
  </si>
  <si>
    <t>INTERVENTION SETTINGS</t>
  </si>
  <si>
    <t xml:space="preserve">Does each sexuality education session have a clear, explicitly stated, learning objective? </t>
  </si>
  <si>
    <t>Was all material pilot tested before using it in the interventions?</t>
  </si>
  <si>
    <t>use participant-centred learning approaches (see IAOC Activity Book  p. 4 for a definition)</t>
  </si>
  <si>
    <t>methodologies are based on equality, respect and rights (see IAOC Activity Book p. 4 for a definition) led by people who have been trained in group dynamics </t>
  </si>
  <si>
    <t>include methodologies that encourage critical thinking (see IAOC Activity Book p. 5 for a definition)</t>
  </si>
  <si>
    <t>include community oriented activities, for example projects, competitions, advocacy (see IAOC Activity Book p. 8-9 for definitions of different types of activities)</t>
  </si>
  <si>
    <t>The organisation’s sexuality activities…</t>
  </si>
  <si>
    <t>are adaptable for different learning styles (mix of writing, reading, visual, and active learning methods, different paces of learning, independent/group exercises, etc.)</t>
  </si>
  <si>
    <t>Does the training of teachers, adult educators, and peer educators include strategies to overcome embarrassment when leading sexuality education interventions?</t>
  </si>
  <si>
    <t>Does the training include how to manage group dynamics? (For example, ensuring maximum participation, dealing with challenging participants.)</t>
  </si>
  <si>
    <t>Does the training include how to recognize and address bullying or gender-based violence in a learning environment?</t>
  </si>
  <si>
    <t>Peer Educator Training</t>
  </si>
  <si>
    <t>Adult Educator Training</t>
  </si>
  <si>
    <t>Are evaluation data on interventions always used to improve current or future interventions?</t>
  </si>
  <si>
    <t>Are young people always actively involved in monitoring and evaluation of sexuality education?</t>
  </si>
  <si>
    <t>Changes related to the affective objectives for each content area</t>
  </si>
  <si>
    <t>Incidences of stereotyping and discrimination</t>
  </si>
  <si>
    <t>Capacity to make informed decisions</t>
  </si>
  <si>
    <t>Attitudes about sexuality and sexual rights</t>
  </si>
  <si>
    <t xml:space="preserve">Engagement in learning environments (including participation in classroom and academic achievement) </t>
  </si>
  <si>
    <t>Incidence of  intimate partner violence, including coerced sexual activity</t>
  </si>
  <si>
    <t>Sexuality education interventions</t>
  </si>
  <si>
    <t>What are the characteristics of the programme’s sexuality education interventions with focus populations?</t>
  </si>
  <si>
    <t>Schools as part of  the required school curriculum</t>
  </si>
  <si>
    <t>Schools but not as part of the required school curriculum (ex: health clubs)</t>
  </si>
  <si>
    <t>Community settings (ex: MA, other NGOs, or religious institutions)</t>
  </si>
  <si>
    <t>Guidance &amp; material</t>
  </si>
  <si>
    <t>Educator training</t>
  </si>
  <si>
    <t>When relevant, please specify how the indicator was collected</t>
  </si>
  <si>
    <t>questionnaire survey</t>
  </si>
  <si>
    <t>interviews</t>
  </si>
  <si>
    <t>focus groups</t>
  </si>
  <si>
    <t>routine information system</t>
  </si>
  <si>
    <t>other (please specify)</t>
  </si>
  <si>
    <t>structured observation</t>
  </si>
  <si>
    <t>casual observation</t>
  </si>
  <si>
    <t>HIV prevlaence rate amongst young people (male and female 15 - 24)</t>
  </si>
  <si>
    <t>Adolescent birth rate (per 1000 girls aged 15-19 years)</t>
  </si>
  <si>
    <t>Median age at first intercourse among all females and all male 20-24</t>
  </si>
  <si>
    <t>% using any contraception among females 15-19</t>
  </si>
  <si>
    <t>% attending primary school among primary school
aged girls and boys</t>
  </si>
  <si>
    <t>% attending secondary school among secondary school
aged girls and boys</t>
  </si>
  <si>
    <t>How to recognize cultural and religious beliefs that support sexual rights and those that violate sexual rights</t>
  </si>
  <si>
    <t>How young men can play an important role in supporting women’s sexual and reproductive health and rights</t>
  </si>
  <si>
    <t>Sexuality is an integral part of being human for all people throughout their lives</t>
  </si>
  <si>
    <t>Gender equitable attitudes</t>
  </si>
  <si>
    <t>Reflections on how age discrepancies in relationships (ex: older men dating young girls) contributes to unequal power dynamics</t>
  </si>
  <si>
    <t>Reflections on how to overcome barriers to access condoms or sexual and reproductive health services</t>
  </si>
  <si>
    <t>How HIV is transmitted (including mother-to-child)</t>
  </si>
  <si>
    <t>What “voluntary HIV counselling and testing” refers to and where to access these services</t>
  </si>
  <si>
    <t>What anti-retroviral therapy refers to</t>
  </si>
  <si>
    <t>Living with HIV, including care and support for young people living with HIV</t>
  </si>
  <si>
    <t>Pregnancy out of marriage only has negative consequences for young women</t>
  </si>
  <si>
    <t>Having an abortion usually leads to negative health outcomes</t>
  </si>
  <si>
    <t>MESSAGING</t>
  </si>
  <si>
    <t>Gender inequality increases women and girls’ risk of HIV and STI infection and unintended pregnancy</t>
  </si>
  <si>
    <t>Having sex outside of marriage results in feelings of guilt and shame</t>
  </si>
  <si>
    <t>Relationships are a choice. No one should ever be forced into a relationship against their will</t>
  </si>
  <si>
    <t>Everyone should be able to enjoy their sexuality, including young people</t>
  </si>
  <si>
    <t>Abstinence is the best option for young people</t>
  </si>
  <si>
    <t>LGBTI people are sinners, immoral or unnatural, or need treatment</t>
  </si>
  <si>
    <t>Within sexual relationships, each of us has the right to protect ourselves and the responsibility to protect our partners from infection with STIs and HIV and unintended pregnancy</t>
  </si>
  <si>
    <t>Messaging</t>
  </si>
  <si>
    <t>Messaging:</t>
  </si>
  <si>
    <t>official data (government, UN…)</t>
  </si>
  <si>
    <t>Interventions</t>
  </si>
  <si>
    <t>Components</t>
  </si>
  <si>
    <t>Intervention specific content</t>
  </si>
  <si>
    <t>Engaging Parent</t>
  </si>
  <si>
    <t>Complete features</t>
  </si>
  <si>
    <t>Absent features</t>
  </si>
  <si>
    <r>
      <t xml:space="preserve">info@ippf.org </t>
    </r>
    <r>
      <rPr>
        <b/>
        <sz val="18"/>
        <color indexed="9"/>
        <rFont val="Calibri"/>
        <family val="2"/>
      </rPr>
      <t>(include "Sexuality Education" in the subject)</t>
    </r>
  </si>
  <si>
    <t>What is Inside and Out</t>
  </si>
  <si>
    <t>Inside and Out APPLICATION</t>
  </si>
  <si>
    <t>•  along with your completed Inside and Out form, or</t>
  </si>
  <si>
    <t>How would you rate the following aspects of Inside and Out?</t>
  </si>
  <si>
    <t>How to use Inside and Out</t>
  </si>
  <si>
    <t>SERAT</t>
  </si>
  <si>
    <t>Sexuality Education Review &amp; Assessment Tool</t>
  </si>
  <si>
    <t>Engaging Parents</t>
  </si>
  <si>
    <t>Inside &amp; Out is not designed for Ministries of Education to undertake a full review of their national sexuality education programmes. Another tool produced by UNESCO exists for this purpose, the Sexuality Education Review and Analysis Tool (SERAT).</t>
  </si>
  <si>
    <t>Inside &amp; Out supports the management of a large amount of information by automatically creating bar charts as data is filled in:</t>
  </si>
  <si>
    <t xml:space="preserve">Inside &amp; Out converts answers into scores to further describe CSE programmes. Please note that the goal of the tool is not to achieve a 100% score for all components. There are many valid resaons why a component may not have a 100% score (ex: to avoid duplication, legal constraints, not aligned with national priorities, lack of funding, etc.). As such, the socres and bar charts are not results in themselves, but are tools to stimulate analysis, debate and a more in-depth understanding of the strengths and areas of improvement of a sexuality education programme. </t>
  </si>
  <si>
    <t xml:space="preserve">Inside &amp; Out was developed by the International Planned Parenthood Federation (IPPF) and UNESCO [BREDA] with support from the Ministry of Foreign Affairs of Denmark (Danida) and the Japanese Funds-in-Trust to UNESCO. IPPF is a global service provider and a leading advocate of sexual and reproductive health and rights for all. It is a worldwide movement of national organizations working with and for communities and individuals. For more information about IPPF or to support the work of IPPF or any of its national affiliates, please visit www.ippf.org or contact info@ippf.org. UNESCO’s mission is to contribute to the building of peace, the eradication of poverty, sustainable development and intercultural dialogue through education, the sciences, culture, communication and information. For more information about UNESCO please visit www.unesco.org. </t>
  </si>
  <si>
    <t>How societal or cultural factors support or violate the right of every young person to be in relationships</t>
  </si>
  <si>
    <t xml:space="preserve">The summary results table will fill automatically as each tab is completed. Once the whole tool has been completed, the summary results and the summary from each tab can be reviewed and analysed. </t>
  </si>
  <si>
    <t xml:space="preserve">It is important to take the data tab and all comments into consideration when interpretting the charts and scores. There are many valid reasons why a particular component may not result in a 100% score. These factors should be central to the analysis of results. As such, the interpretation of the graphs and scores is more meaningful than the numerical values of the scores. </t>
  </si>
  <si>
    <t>The colour scheme of Inside &amp; Out only appears as intended in Microsoft Office Excel 2007 and above. Previous versions of Excel do not support all the graphic properties and modify the original appearance of the tool. The tool is still fully functional in earlier versions of Excel.</t>
  </si>
  <si>
    <t>Most of the time, the drop-down menus make the completion of Inside &amp; Out easier. In some cases, however, users may wish they had more options to describe a complex reality. For instance, an answer may apply to primary school but not to secondary school, or it may be true for one district but not for the other. In such case, use the “yes, but needs improvement” option and describe the different realities in a comment.</t>
  </si>
  <si>
    <t xml:space="preserve">It is important that users of Inside &amp; Out are familiar with The IPPF Framework for CSE (IPPF, 2010) and It’s All One Curriculum (Population Council, 2009) in order to interpret the tool and its items as intended. The Guides can be used as companion resources while the tool is being filled in. </t>
  </si>
  <si>
    <t xml:space="preserve">Users of Inside &amp; Out can also refer to the International Technical Guidance on Sexuality Education (Vol I &amp; II, UNESCO, 2009) as an additional resource on sexuality education standards. </t>
  </si>
  <si>
    <t>WHO SHOULD FILL IN INSIDE &amp; OUT?</t>
  </si>
  <si>
    <t>WHAT IS INSIDE &amp; OUT</t>
  </si>
  <si>
    <t>How to use Inside &amp; Out and SERAT in a complementary way</t>
  </si>
  <si>
    <t>It may also be desirable to hire an external consultant to lead the process. This person should be familiar with sexuality education and the country’s education and SRH sector. The consultant should act as a facilitator to guide the team described above. It is not advised for the tool to be completed by an external consultant alone.</t>
  </si>
  <si>
    <t xml:space="preserve">As with any analysis or review tool, the results of Inside &amp; Out should be shared with all relevant stakeholders before being finalised and validated. Inside &amp; Out is the first stage in strengthening a sexuality education programme and will highlight the major gaps that need to be addressed. </t>
  </si>
  <si>
    <t>Nature of interventions: Scope, specific content, guidance and materials used, methods, educator training, and monitoring and evaluation</t>
  </si>
  <si>
    <t>% of women aged 20–24 who were first married/in union before the age of 18</t>
  </si>
  <si>
    <t>http://www.statcompiler.com/</t>
  </si>
  <si>
    <t xml:space="preserve">% young women (15 - 24) who have had sex in the preceding 12 months with a partner who is 10 or more years older than them. </t>
  </si>
  <si>
    <t>http://apps.who.int/gho/data/node.main.REPADO39?lang=en</t>
  </si>
  <si>
    <t>Percentage of women aged 15–49 who have experienced female genital cutting</t>
  </si>
  <si>
    <t># of 10-14 females</t>
  </si>
  <si>
    <t># of 10-14 males</t>
  </si>
  <si>
    <t># of 15-19 females</t>
  </si>
  <si>
    <t># of 15-19 males</t>
  </si>
  <si>
    <t>% attending primary school among primary school
aged girls</t>
  </si>
  <si>
    <t>% attending primary school among primary school
aged boys</t>
  </si>
  <si>
    <t>% attending secondary school among secondary school
aged girls</t>
  </si>
  <si>
    <t>% attending secondary school among secondary school
aged boys</t>
  </si>
  <si>
    <t>HIV Prevalence</t>
  </si>
  <si>
    <t>HIV prevalence rate amongst young women (15 - 24)</t>
  </si>
  <si>
    <t>HIV prevalence rate amongst young men (15 - 24)</t>
  </si>
  <si>
    <t>Percentage of sex workers who are living with HIV</t>
  </si>
  <si>
    <t>Percentage of men who have sex with men who are living with HIV</t>
  </si>
  <si>
    <t>Percentage of people who inject drugs who are living with HIV</t>
  </si>
  <si>
    <t>http://www.childinfo.org/hiv_aids_estimated.php</t>
  </si>
  <si>
    <t>http://www.epdc.org/topic/school-participation</t>
  </si>
  <si>
    <t>http://www.measuredhs.com/Data/</t>
  </si>
  <si>
    <r>
      <rPr>
        <sz val="11"/>
        <color indexed="8"/>
        <rFont val="Wingdings"/>
        <family val="2"/>
      </rPr>
      <t xml:space="preserve"> </t>
    </r>
    <r>
      <rPr>
        <sz val="11"/>
        <color rgb="FF000000"/>
        <rFont val="Calibri"/>
        <family val="2"/>
        <scheme val="minor"/>
      </rPr>
      <t>To review and assess the comprehensiveness and quality of sexuality education programmes (especially programmes run by civil society) based on international evidence and standards of good practice;</t>
    </r>
  </si>
  <si>
    <t xml:space="preserve">Inside &amp; Out can be used to assess sexuality education programmes run in community spaces, particularly programmes run by NGOs and civil society organizations. It can also be used to help design such programmes. </t>
  </si>
  <si>
    <t xml:space="preserve">Special thanks are due to Xavier Hospital, Katie Chau, Jessica Dietrich, Marissa Billowitz and Flor Hunt for their major contributions to this tool. </t>
  </si>
  <si>
    <t>HOW TO USE INSIDE &amp; OUT</t>
  </si>
  <si>
    <t>By default row heights automatically fit to cell content, but it is sometimes necessary to set the row height manually to display hidden lines. Use increments of 15 for a better fit to text (e.g., define height to 15, 30, 45, 60, 75, etc., according to needs).</t>
  </si>
  <si>
    <t xml:space="preserve">In the following list, please tick all the documents that were reviewed as part of the Inside &amp; Out assessment. Write the name of the material and year of publication in the comment column. </t>
  </si>
  <si>
    <t>Head of team responsible for data collection and completion of Inside &amp; Out in this country</t>
  </si>
  <si>
    <t>Comprehensive sexuality education is included in the NGO’s strategic plan</t>
  </si>
  <si>
    <t>Comprehensive sexuality education is included in the NGO’s annual programme budget</t>
  </si>
  <si>
    <t>Sexuality education interventions include information about all SRH services available to young people (offered directly by the NGO that runs the CSE programme or through referrals to other health facilities)</t>
  </si>
  <si>
    <t>Condoms and/or contraceptive items are provided onsite in the location/s where the CSE interventions takes place?</t>
  </si>
  <si>
    <t>Other SRH services are provided onsite in the location/s where the CSE interventions take place (ex: counselling, VCT, etc.)?</t>
  </si>
  <si>
    <t>Examples of national laws and local policies that affect young people’s sexual and reproductive life: abortion, HIV transmission, age of consent, age of marriage, sexual orientation, etc.</t>
  </si>
  <si>
    <t>Discrimination is any unjust or unequal treatment based on a person’s ethnicity, appearance, behaviour, gender or sexual identity or other personal characteristics, including HIV status</t>
  </si>
  <si>
    <t>How gender norms can negatively affect the sexual and reproductive health of both men and women</t>
  </si>
  <si>
    <t>Young men have specific sexual and reproductive health needs of their own</t>
  </si>
  <si>
    <t>Safer sex can increase pleasure because there is less anxiety about unintended pregnancy, STIs and HIV transmission</t>
  </si>
  <si>
    <t>Reflections about the nature of one's relationships and the kind of relationships that one wants to have in one's own life</t>
  </si>
  <si>
    <t>Identify what one believes to be their sources of power and powerlessness and how to bring these perceptions into their interpersonal relationships</t>
  </si>
  <si>
    <t>Reflections on feelings and attitudes about disclosure of HIV or STI status</t>
  </si>
  <si>
    <t>Reflections on feelings about contraceptive and condom use, including how it can affect sexual relationships (negatively and positively)</t>
  </si>
  <si>
    <t>Reflections on one's own biases and prejudices and motivations to change</t>
  </si>
  <si>
    <t>Reflections on experiences and feelings in trying to promote sexual health, human rights or gender equality</t>
  </si>
  <si>
    <t xml:space="preserve">Does the NGO's sexuality education programme include the following types of interventions? </t>
  </si>
  <si>
    <t>Peer Educator Training was carried out in...</t>
  </si>
  <si>
    <t>Adult Educator Training was carried out in…</t>
  </si>
  <si>
    <t>Engaging Parents was carried out in…</t>
  </si>
  <si>
    <r>
      <t xml:space="preserve">Do the </t>
    </r>
    <r>
      <rPr>
        <b/>
        <sz val="11"/>
        <color theme="1"/>
        <rFont val="Calibri"/>
        <family val="2"/>
        <scheme val="minor"/>
      </rPr>
      <t>teachers and adult educators</t>
    </r>
    <r>
      <rPr>
        <sz val="11"/>
        <color theme="1"/>
        <rFont val="Calibri"/>
        <family val="2"/>
        <scheme val="minor"/>
      </rPr>
      <t xml:space="preserve"> who facilitate sexuality education interventions receive in-depth training </t>
    </r>
    <r>
      <rPr>
        <b/>
        <sz val="11"/>
        <color theme="1"/>
        <rFont val="Calibri"/>
        <family val="2"/>
        <scheme val="minor"/>
      </rPr>
      <t>before starting in the role</t>
    </r>
    <r>
      <rPr>
        <sz val="11"/>
        <color theme="1"/>
        <rFont val="Calibri"/>
        <family val="2"/>
        <scheme val="minor"/>
      </rPr>
      <t>?</t>
    </r>
  </si>
  <si>
    <r>
      <t xml:space="preserve">Are opportunities for refresher training available for the existing </t>
    </r>
    <r>
      <rPr>
        <b/>
        <sz val="11"/>
        <color theme="1"/>
        <rFont val="Calibri"/>
        <family val="2"/>
        <scheme val="minor"/>
      </rPr>
      <t>teachers and adult educators</t>
    </r>
    <r>
      <rPr>
        <sz val="11"/>
        <color theme="1"/>
        <rFont val="Calibri"/>
        <family val="2"/>
        <scheme val="minor"/>
      </rPr>
      <t>?</t>
    </r>
  </si>
  <si>
    <r>
      <t xml:space="preserve">Do the </t>
    </r>
    <r>
      <rPr>
        <b/>
        <sz val="11"/>
        <color theme="1"/>
        <rFont val="Calibri"/>
        <family val="2"/>
        <scheme val="minor"/>
      </rPr>
      <t>young peer educators</t>
    </r>
    <r>
      <rPr>
        <sz val="11"/>
        <color theme="1"/>
        <rFont val="Calibri"/>
        <family val="2"/>
        <scheme val="minor"/>
      </rPr>
      <t xml:space="preserve"> who facilitate sexuality education interventions receive in-depth training </t>
    </r>
    <r>
      <rPr>
        <b/>
        <sz val="11"/>
        <color theme="1"/>
        <rFont val="Calibri"/>
        <family val="2"/>
        <scheme val="minor"/>
      </rPr>
      <t>before starting in the role</t>
    </r>
    <r>
      <rPr>
        <sz val="11"/>
        <color theme="1"/>
        <rFont val="Calibri"/>
        <family val="2"/>
        <scheme val="minor"/>
      </rPr>
      <t>?</t>
    </r>
  </si>
  <si>
    <r>
      <t xml:space="preserve">Are opportunities for refresher training available for the existing </t>
    </r>
    <r>
      <rPr>
        <b/>
        <sz val="11"/>
        <color theme="1"/>
        <rFont val="Calibri"/>
        <family val="2"/>
        <scheme val="minor"/>
      </rPr>
      <t>young peer educators</t>
    </r>
    <r>
      <rPr>
        <sz val="11"/>
        <color theme="1"/>
        <rFont val="Calibri"/>
        <family val="2"/>
        <scheme val="minor"/>
      </rPr>
      <t>?</t>
    </r>
  </si>
  <si>
    <t>Does the training include strategies to overcome possible opposition from parents, community members or learners?</t>
  </si>
  <si>
    <t>Do teachers, adults, and peer educators have access to supportive supervision for facilitating sexuality education?</t>
  </si>
  <si>
    <t>Do teachers, adults, and peer educators have access to resource people they can contact if they have questions about content or delivery of sexuality education?</t>
  </si>
  <si>
    <t>In the past year, was each intervention with beneficiaries always preceded by a baseline assessment?</t>
  </si>
  <si>
    <t>In the past year, was each intervention with beneficiaries always followed by an end-line assessment?</t>
  </si>
  <si>
    <t>Are evaluations of sexuality education always shared with other stakeholders?</t>
  </si>
  <si>
    <t>Is measuring the following outcomes part of monitoring and evaluating the sexuality education programme?</t>
  </si>
  <si>
    <t>Average number of modern methods of contraception known among females 15-19</t>
  </si>
  <si>
    <t>COVERAGE</t>
  </si>
  <si>
    <t>INDICATORS</t>
  </si>
  <si>
    <t>Planning</t>
  </si>
  <si>
    <t>Indicators</t>
  </si>
  <si>
    <t>M&amp;E PLANNING</t>
  </si>
  <si>
    <t>Peer Educator Training: Initial training or ongoing supportive training to young people as peer educators or as youth health promoters who facilitate sexuality education sessions</t>
  </si>
  <si>
    <t>Adult Educator Training: Initial training or ongoing supportive training to adult teachers, educators or facilitators to deliver sexuality education sessions to young people</t>
  </si>
  <si>
    <t>Engaging Parents: Delivering sexuality education sessions with parents/guardians of young people</t>
  </si>
  <si>
    <t>Courses or Series:  Engaging young people (who are not training to be peer educators) in a complete set of multiple sexuality education sessions that cover standard content areas</t>
  </si>
  <si>
    <t>Single Sessions: Engaging young people in sexuality education sessions without ensuring that a complete set of standard content areas is covered with each participant</t>
  </si>
  <si>
    <t>Courses or Series were carried out in...</t>
  </si>
  <si>
    <t>Single Sessions were carried out in...</t>
  </si>
  <si>
    <t>Courses or Series</t>
  </si>
  <si>
    <t>Single Sessions</t>
  </si>
  <si>
    <t>maybe</t>
  </si>
  <si>
    <t>ME</t>
  </si>
  <si>
    <t>In Courses or Series...</t>
  </si>
  <si>
    <t>In Single Sessions…</t>
  </si>
  <si>
    <t>Inside &amp; Out is an Excel based tool that supports the collection of data on sexuality education programmes. Results are presented immediately on bar charts in the tool for ease of consultation and to enable immediate analysis of the strengths and areas for improvement of a sexuality education programme, in addition to the programme’s relevance to sexual and reproductive health priorities in the country. The purpose of Inside &amp; Out is:</t>
  </si>
  <si>
    <r>
      <rPr>
        <sz val="11"/>
        <color indexed="8"/>
        <rFont val="Wingdings"/>
        <family val="2"/>
      </rPr>
      <t xml:space="preserve"> </t>
    </r>
    <r>
      <rPr>
        <sz val="11"/>
        <color rgb="FF000000"/>
        <rFont val="Calibri"/>
        <family val="2"/>
        <scheme val="minor"/>
      </rPr>
      <t>To generate data that can inform and guide the development, improvement or reform of sexuality education programmes;</t>
    </r>
  </si>
  <si>
    <r>
      <rPr>
        <sz val="11"/>
        <color indexed="8"/>
        <rFont val="Wingdings"/>
        <family val="2"/>
      </rPr>
      <t xml:space="preserve"> </t>
    </r>
    <r>
      <rPr>
        <sz val="11"/>
        <color rgb="FF000000"/>
        <rFont val="Calibri"/>
        <family val="2"/>
        <scheme val="minor"/>
      </rPr>
      <t>To assess the relevance of sexuality education programmes in relation to national health, demographic and other social criteria (notably gender);</t>
    </r>
  </si>
  <si>
    <r>
      <rPr>
        <sz val="11"/>
        <color indexed="8"/>
        <rFont val="Wingdings"/>
        <family val="2"/>
      </rPr>
      <t xml:space="preserve"> </t>
    </r>
    <r>
      <rPr>
        <sz val="11"/>
        <color rgb="FF000000"/>
        <rFont val="Calibri"/>
        <family val="2"/>
        <scheme val="minor"/>
      </rPr>
      <t>To inform debate and advocacy by generating data on the state of sexuality education that is understandable, easy to analyse and accessible to different audiences;</t>
    </r>
  </si>
  <si>
    <r>
      <rPr>
        <sz val="11"/>
        <color indexed="8"/>
        <rFont val="Wingdings"/>
        <family val="2"/>
      </rPr>
      <t xml:space="preserve"> </t>
    </r>
    <r>
      <rPr>
        <sz val="11"/>
        <color rgb="FF000000"/>
        <rFont val="Calibri"/>
        <family val="2"/>
        <scheme val="minor"/>
      </rPr>
      <t>To provide a standardized assessment of sexuality education programmes.</t>
    </r>
  </si>
  <si>
    <t xml:space="preserve">SERAT and Inside &amp; Out share many features, among which the conversion of data into bar charts for ease of consultation and analysis, and a data tab to analyse the results with the health and socio-demographic context in mind; both are gender sensitive, grounded in human rights, and based on international evidence and best practice in the development and content of effective sexuality education programmes.
</t>
  </si>
  <si>
    <t>Because of its stronger focus on the education sector, the organisation and language of SERAT are more closely adapted to assist education or health authorities in the assessment of school-based sexuality education programmes: it divides the content tab into different age groups and features separate tabs on education sector policies and strategies, teacher training, teaching methods or integration of sexuality education into curricula. Fittingly, SERAT relies comparatively more on the UNESCO International Technical Guidance on Sexuality Education.</t>
  </si>
  <si>
    <t>Comprehensiveness coefficients (CC) are composite scores designed to see how comprehensive each type of intervention is. Peer Educator Training, Adult Educator Training, Engaging Parents, Courses or Series, and Single Sessions are the types of intervention covered by the tool. One CC is calculated for each type (see table on Summary tab), with values varying between 0 (sexuality education is not comprehensive at all) to 100 (sexuality education is fully comprehensive).</t>
  </si>
  <si>
    <r>
      <rPr>
        <sz val="11"/>
        <color indexed="8"/>
        <rFont val="Wingdings"/>
        <family val="2"/>
      </rPr>
      <t xml:space="preserve"> </t>
    </r>
    <r>
      <rPr>
        <sz val="11"/>
        <color rgb="FF000000"/>
        <rFont val="Calibri"/>
        <family val="2"/>
        <scheme val="minor"/>
      </rPr>
      <t xml:space="preserve">Its content (based on </t>
    </r>
    <r>
      <rPr>
        <i/>
        <sz val="11"/>
        <color rgb="FF000000"/>
        <rFont val="Calibri"/>
        <family val="2"/>
        <scheme val="minor"/>
      </rPr>
      <t xml:space="preserve">Content </t>
    </r>
    <r>
      <rPr>
        <sz val="11"/>
        <color rgb="FF000000"/>
        <rFont val="Calibri"/>
        <family val="2"/>
        <scheme val="minor"/>
      </rPr>
      <t>tab, 40% of the CC)</t>
    </r>
  </si>
  <si>
    <r>
      <rPr>
        <sz val="11"/>
        <color indexed="8"/>
        <rFont val="Wingdings"/>
        <family val="2"/>
      </rPr>
      <t xml:space="preserve"> </t>
    </r>
    <r>
      <rPr>
        <sz val="11"/>
        <color rgb="FF000000"/>
        <rFont val="Calibri"/>
        <family val="2"/>
        <scheme val="minor"/>
      </rPr>
      <t xml:space="preserve">Its guidance and material, methods, and educator training (based on </t>
    </r>
    <r>
      <rPr>
        <i/>
        <sz val="11"/>
        <color rgb="FF000000"/>
        <rFont val="Calibri"/>
        <family val="2"/>
        <scheme val="minor"/>
      </rPr>
      <t xml:space="preserve">Interventions </t>
    </r>
    <r>
      <rPr>
        <sz val="11"/>
        <color rgb="FF000000"/>
        <rFont val="Calibri"/>
        <family val="2"/>
        <scheme val="minor"/>
      </rPr>
      <t>tab, 20% of the CC)</t>
    </r>
  </si>
  <si>
    <r>
      <rPr>
        <sz val="11"/>
        <color indexed="8"/>
        <rFont val="Wingdings"/>
        <family val="2"/>
      </rPr>
      <t xml:space="preserve"> </t>
    </r>
    <r>
      <rPr>
        <sz val="11"/>
        <color rgb="FF000000"/>
        <rFont val="Calibri"/>
        <family val="2"/>
        <scheme val="minor"/>
      </rPr>
      <t xml:space="preserve">Its M&amp;E measures (based on </t>
    </r>
    <r>
      <rPr>
        <i/>
        <sz val="11"/>
        <color rgb="FF000000"/>
        <rFont val="Calibri"/>
        <family val="2"/>
        <scheme val="minor"/>
      </rPr>
      <t xml:space="preserve">M&amp;E </t>
    </r>
    <r>
      <rPr>
        <sz val="11"/>
        <color rgb="FF000000"/>
        <rFont val="Calibri"/>
        <family val="2"/>
        <scheme val="minor"/>
      </rPr>
      <t>tab, 20% of the CC)</t>
    </r>
  </si>
  <si>
    <t>Comprehensiveness Coefficients reflect the following four elements:</t>
  </si>
  <si>
    <r>
      <t xml:space="preserve">Each one of these four elements is also a percentage reflecting their relative number of green and orange items. Moreover, CCs are weighted by the specific content addressed through each type of intervention, as measured by content matrix on the </t>
    </r>
    <r>
      <rPr>
        <i/>
        <sz val="11"/>
        <color rgb="FF000000"/>
        <rFont val="Calibri"/>
        <family val="2"/>
        <scheme val="minor"/>
      </rPr>
      <t>Interventions</t>
    </r>
    <r>
      <rPr>
        <sz val="11"/>
        <color rgb="FF000000"/>
        <rFont val="Calibri"/>
        <family val="2"/>
        <scheme val="minor"/>
      </rPr>
      <t xml:space="preserve"> tab. Thus, a CC is equal to: </t>
    </r>
  </si>
  <si>
    <t xml:space="preserve">After completion of the participatory data entry and analysis, a report should be prepared to summarise the interpretation of findings and the recommended follow-up actions (IPPF has developed a report template that can be used). </t>
  </si>
  <si>
    <t xml:space="preserve">The content tab is organised according to units of the It's All One Curriculum. If the assessment identifies areas of improvement for specific content areas, the It's All One Curriculum can be used to strengthen content and activities (see link below). </t>
  </si>
  <si>
    <t>Other</t>
  </si>
  <si>
    <t>Legal age of consent for sexual activity for young women</t>
  </si>
  <si>
    <t>Legal age of consent for sexual activity for young men</t>
  </si>
  <si>
    <t>Minimum age for accessing contraceptives or other sexual and reproductive health services (without parental consent)</t>
  </si>
  <si>
    <t>Minimum age for accessing voluntary HIV testing (without parental consent)</t>
  </si>
  <si>
    <t>Minimum legal age for marriage for young women</t>
  </si>
  <si>
    <t>Coverage of the CSE programme, how M&amp;E is part of it, and indicators used</t>
  </si>
  <si>
    <t>Minimum legal age for marriage for young men</t>
  </si>
  <si>
    <t>Situations in which abortion is legally permitted</t>
  </si>
  <si>
    <t>Laws related to same-sex sexual activity</t>
  </si>
  <si>
    <t>Laws related to gender-based violence, including rape, harassment and domestic violence</t>
  </si>
  <si>
    <t xml:space="preserve">Laws related to sex work </t>
  </si>
  <si>
    <t>Laws or policies that relate to the provision of sexuality education in schools</t>
  </si>
  <si>
    <t xml:space="preserve">http://worldabortionlaws.com/map/   </t>
  </si>
  <si>
    <t>Policies and Laws</t>
  </si>
  <si>
    <t>… the following setting(s): 
(please fill all cells for implemented interventions)</t>
  </si>
  <si>
    <t>… a typical participant engaged with content in the following areas:
(please fill all cells for implemented interventions)</t>
  </si>
  <si>
    <t>Epidemiological and demographic context</t>
  </si>
  <si>
    <t xml:space="preserve">Please send any question or comment related to Inside &amp; Out to </t>
  </si>
  <si>
    <t>Applications of Inside &amp; Out</t>
  </si>
  <si>
    <t xml:space="preserve">subtract two preceding indicators </t>
  </si>
  <si>
    <t>Inside &amp; Out is based on international evidence and best practice in the development and content of effective curricula. The major source materials are: It’s All One Curriculum and The IPPF Framework for Comprehensive Sexuality Education. Inside &amp; Out includes analysis of content, language and messaging, CSE programme development, educator training and other key elements that can lead to the success of a sexuality education programme. It includes analysis of health and social components, with a strong gender focus.</t>
  </si>
  <si>
    <t>Inside &amp; Out can also be used by civil society and other stakeholders to assess school-based programmes run by civil society organizations, including CSE programmes that are part of the formal curriculum and extra-curricular programmes (ex: school health clubs, peer education, etc.)</t>
  </si>
  <si>
    <t>CSE PROGRAMME DEVELOPMENT</t>
  </si>
  <si>
    <t>Among the following stakeholders, which ones were involved in developing the CSE programme as it is currently implemented?</t>
  </si>
  <si>
    <t>How would you describe the CSE programme’s interventions?</t>
  </si>
  <si>
    <t xml:space="preserve">In the last full calendar year, in what settings were the CSE programme’s interventions carried out? 
</t>
  </si>
  <si>
    <t>Inside &amp; Out, on the other hand, focuses more specifically on civil society programmes. Accordingly, it provides a better fit to CSE programmes with a comprehensive curriculum for all potential beneficiaries. Its Intervention tab covers implementation modes used by NGOs for both in- and out-of-school settings, and its stronger reliance on It’s All One Curriculum and the IPPF CSE Framework makes ample room to address specific human rights and gender issues.</t>
  </si>
  <si>
    <t>As a result, Inside &amp; Out and SERAT add up to a complementary package and both tools are useful to cover the whole range of CSE programmes implemented in a given country, or to respond to the different advocacy, evaluation or implementation needs of potential users.</t>
  </si>
  <si>
    <t>The charts allow for an instant assessment of the strengths and areas for improvement of the CSE programme, either at the global level or at the component level.</t>
  </si>
  <si>
    <r>
      <rPr>
        <sz val="11"/>
        <color indexed="8"/>
        <rFont val="Wingdings"/>
        <family val="2"/>
      </rPr>
      <t xml:space="preserve"> </t>
    </r>
    <r>
      <rPr>
        <sz val="11"/>
        <color rgb="FF000000"/>
        <rFont val="Calibri"/>
        <family val="2"/>
        <scheme val="minor"/>
      </rPr>
      <t xml:space="preserve">The general characteristics of the CSE programme (based on </t>
    </r>
    <r>
      <rPr>
        <i/>
        <sz val="11"/>
        <color rgb="FF000000"/>
        <rFont val="Calibri"/>
        <family val="2"/>
        <scheme val="minor"/>
      </rPr>
      <t>General characteristics</t>
    </r>
    <r>
      <rPr>
        <sz val="11"/>
        <color rgb="FF000000"/>
        <rFont val="Calibri"/>
        <family val="2"/>
        <scheme val="minor"/>
      </rPr>
      <t xml:space="preserve"> tab, 20% of the CC)</t>
    </r>
  </si>
  <si>
    <r>
      <t xml:space="preserve">Inside &amp; Out can be applied as an independent, external analysis or through a participatory process with stakeholders. The results generated should be analysed by programme developers, policy makers and other relevant parties – a qualitative report of this analysis should be written that includes the Inside &amp; Out results tables, along with analysis and recommendations, using the Inside &amp; Out Report Template (see the "Preparing a report and an action plan" on the </t>
    </r>
    <r>
      <rPr>
        <i/>
        <sz val="11"/>
        <color theme="1"/>
        <rFont val="Calibri"/>
        <family val="2"/>
        <scheme val="minor"/>
      </rPr>
      <t>How to use Inside &amp; Out</t>
    </r>
    <r>
      <rPr>
        <sz val="11"/>
        <color theme="1"/>
        <rFont val="Calibri"/>
        <family val="2"/>
        <scheme val="minor"/>
      </rPr>
      <t xml:space="preserve"> tab). </t>
    </r>
  </si>
  <si>
    <t>Objectives of the CSE programme, how it has been developed, and how it is linked with other services</t>
  </si>
  <si>
    <t>Stand alone session instructions (i.e. Instructions for specific activities that are not including in the main CSE materials)</t>
  </si>
  <si>
    <t>Did the CSE programme developers refer to the following national indicators to develop or revise the CSE materials?</t>
  </si>
  <si>
    <t>HIV prevalence rate amongst young people (male and female 15 - 24)</t>
  </si>
  <si>
    <t>The NGO service providers are trained and equipped to reinforce sexuality education content within the service setting (i.e. not contradict content of the CSE materials), in line with IPPF CSE Framework</t>
  </si>
  <si>
    <t>Individual Sessions</t>
  </si>
  <si>
    <r>
      <t xml:space="preserve">Inside &amp; Out should be completed through a participatory process by a team composed of:  at least one staff person who works directly with the sexuality education programme, one M&amp;E staff person and at least one young person who is directly involved with the sexuality education programme. A CSE trainer, teacher or  educator who is involved with the sexuality education programme could also be part of the team. It is strongly recommended that at least one external resource person with expertise on sexuality education programmes is added to the team, in order to benefit from an independent perspective.  The team should be lead by one person who is familiar with organisation's sexuality education programme. All members of the team should read the source materials before the review process. </t>
    </r>
    <r>
      <rPr>
        <b/>
        <sz val="11"/>
        <rFont val="Calibri"/>
        <family val="2"/>
        <scheme val="minor"/>
      </rPr>
      <t>Since many people should be involved to complete sucessfully this tool, please consider that it may take a few days to fill out all sections on this document.</t>
    </r>
    <r>
      <rPr>
        <sz val="11"/>
        <rFont val="Calibri"/>
        <family val="2"/>
        <scheme val="minor"/>
      </rPr>
      <t xml:space="preserve"> </t>
    </r>
  </si>
  <si>
    <t>General characteristics of the CSE programme</t>
  </si>
  <si>
    <t>CSE PROGRAMME IDENTIFICATION</t>
  </si>
  <si>
    <t>Identification of the CSE programme and the review process; CSE programme objectives, development, and links with services</t>
  </si>
  <si>
    <t>CSE Programme development</t>
  </si>
  <si>
    <t xml:space="preserve">Name of reviewed CSE programme (if available) </t>
  </si>
  <si>
    <t>What are the main characteristics of the CSE programme?</t>
  </si>
  <si>
    <t>CSE Programme has clear learning objectives, namely,</t>
  </si>
  <si>
    <t>CSE Programme has clear development objectives, namely,</t>
  </si>
  <si>
    <t>http://data.unicef.org/hiv-aids/global-trends.html</t>
  </si>
  <si>
    <t>http://dhsprogram.com/data/</t>
  </si>
  <si>
    <t>http://data.unicef.org/child-protection/attitudes.html</t>
  </si>
  <si>
    <t>http://data.unicef.org/child-protection/fgmc.html</t>
  </si>
  <si>
    <t>http://data.unicef.org/education/overview.html</t>
  </si>
  <si>
    <t>http://data.unicef.org/hiv-aids/care-support.html</t>
  </si>
  <si>
    <t>http://www.unaids.org/en/dataanalysis/knowyourresponse/countryprogressreports/2015countries</t>
  </si>
  <si>
    <t>http://progress.unwomen.org/en/2015/</t>
  </si>
  <si>
    <t>http://www.prb.org/Publications/Datasheets/2015/2015-world-population-data-sheet.aspx</t>
  </si>
  <si>
    <t>Sexual rights and sexual citizenship:</t>
  </si>
  <si>
    <t>The Content tab demonstrates which topics are included in the MA’s CSE programme overall. However, participants in different types of interventions are not usually exposed to the same set of content.  
Please indicate, in the last year, whether a typical participant in each of the CSE program’s interventions engaged with content in each area.</t>
  </si>
  <si>
    <t>Monitoring &amp; evaluation of the CSE programme</t>
  </si>
  <si>
    <t>What is the coverage of the CSE programme and how is it monitored and evaluated?</t>
  </si>
  <si>
    <t>How would you describe the CSE programme’s M&amp;E?</t>
  </si>
  <si>
    <t>Data to take into account when designing or evaluating the CSE programme</t>
  </si>
  <si>
    <t>Your intend to use (or already used) the tool to evaluate a CSE programme</t>
  </si>
  <si>
    <t>Your intend to use (or already used) the tool to improve an existing CSE programme</t>
  </si>
  <si>
    <t>Your intend to use (or already used) the tool to develop a new CSE programme</t>
  </si>
  <si>
    <t>Your intend to use (or already used) the tool to improve CSE programme implementation</t>
  </si>
  <si>
    <t>How would you rate the use of Inside and Out to support CSE programme</t>
  </si>
  <si>
    <t>Which of the following topics or learning objectives are included in the CSE materials?</t>
  </si>
  <si>
    <t xml:space="preserve">Content in CSE Materials </t>
  </si>
  <si>
    <t>What are the elements of CSE that are included in the materials?</t>
  </si>
  <si>
    <t>Could the content in the CSE materials lead to the following conclusions?</t>
  </si>
  <si>
    <t>Contribution of  the content of CSE materials to critical thinking:</t>
  </si>
  <si>
    <t>Initial training or ongoing supportive training to adult teachers, educators or facilitators to deliver sexuality education sessions to young people</t>
  </si>
  <si>
    <t xml:space="preserve">Engaging Parents: </t>
  </si>
  <si>
    <t>Delivering sexuality education sessions with parents/guardians of young people</t>
  </si>
  <si>
    <t>Basic information about the CSE programme and the review process</t>
  </si>
  <si>
    <t>Inside and Out has been filled in between (start date) and (end date)</t>
  </si>
  <si>
    <r>
      <t>It’s All One</t>
    </r>
    <r>
      <rPr>
        <sz val="11"/>
        <color indexed="8"/>
        <rFont val="Calibri"/>
        <family val="2"/>
      </rPr>
      <t xml:space="preserve"> unit</t>
    </r>
  </si>
  <si>
    <t>Content Item</t>
  </si>
  <si>
    <t>Learning objective</t>
  </si>
  <si>
    <t>Cognitive, Critical thinking</t>
  </si>
  <si>
    <t> Affective, Critical thinking</t>
  </si>
  <si>
    <t> Affective</t>
  </si>
  <si>
    <t> Skills-based</t>
  </si>
  <si>
    <t>Summary Results</t>
  </si>
  <si>
    <t>Summary Results B&amp;W</t>
  </si>
  <si>
    <t>User Feedback</t>
  </si>
  <si>
    <t>Definitions</t>
  </si>
  <si>
    <t>Annex</t>
  </si>
  <si>
    <t xml:space="preserve">It is important to know your audience during the design and evaluation of the CSE programme. Socio-demographic data would tell you whether you are reaching your target population. This information would make it possible to plan better services and education, improve the quality of CSE materials and solve existing barriers. Below are some indicators that can be used while creating the CSE programme. Additional indicators (ex. social media use, urban poor, etc.) can be applied depending on the context of the target population.  </t>
  </si>
  <si>
    <t>Comments/Additional Sources</t>
  </si>
  <si>
    <t>In the last calendar year, what was the usual number of hours of education received by a participant at…</t>
  </si>
  <si>
    <t>In the last calendar year, how many people were reached through…</t>
  </si>
  <si>
    <t>Peer Educator Training: Initial training and ongoing supportive training to young people as peer educators or as youth health promoters who facilitate sexuality education sessions</t>
  </si>
  <si>
    <t>Adult Educator Training: Initial training and ongoing supportive training to adult teachers, educators or facilitators to deliver sexuality education sessions to young people</t>
  </si>
  <si>
    <t>http://data.unicef.org/child-protection/child-marriage.html</t>
  </si>
  <si>
    <t>http://data.unicef.org/corecode/uploads/document6/uploaded_pdfs/corecode/Child-Marriage-Brochure-HR_164.pdf</t>
  </si>
  <si>
    <t xml:space="preserve">Shows the link between the content items and the learning objectives, to get more information about how the indicators contribute to the graph on the content tab. </t>
  </si>
  <si>
    <t>Shows definitions for key terms mentioned in this tool</t>
  </si>
  <si>
    <t>*For more information about the results/graph, please see tab on "Annex"</t>
  </si>
  <si>
    <t>[(General characteristics% x 0.2) + (Content% x 0.4) + (Interventions% x 0.2) + (M&amp;E% x 0.2)] x Specific content%</t>
  </si>
  <si>
    <t>Compiles scores about General characteristics, Content, interventions, and Monitoring &amp; Evaluation  tabs, as well as the comprehensiveness  of the CSE programme</t>
  </si>
  <si>
    <t xml:space="preserve">Compiles scores about General characteristics, Content, interventions, and Monitoring &amp; Evaluation  tabs in a black and white graph.  </t>
  </si>
  <si>
    <t>It is the knowledge of international human rights and national policies, laws and structures that relate to people’s sexuality; rights-based approach to sexual and reproductive health (SRH); social, cultural and ethical barriers to exercising SRH rights; understanding that sexuality and culture are diverse and dynamic; available services and resources and how to access them; participation; practices and norms; different sexual identities; advocacy; choice; protection; negotiation skills; consent and the right to have sex only when you are ready; the right to freely express and explore one’s sexuality in a safe, healthy and pleasurable way.</t>
  </si>
  <si>
    <t>Individual Sessions:</t>
  </si>
  <si>
    <t>Engaging young people in sexuality education sessions without ensuring that a complete set of standard content areas is covered with each participant</t>
  </si>
  <si>
    <t xml:space="preserve"> Training and supporting young people as peer educators or as youth health promoters who facilitate sexuality education sessions</t>
  </si>
  <si>
    <t>Peer educator training:</t>
  </si>
  <si>
    <t xml:space="preserve">Courses or series: </t>
  </si>
  <si>
    <t>Engaging young people (who are not training to be peer educators) in a complete a set of multiple sexuality education sessions that cover standard content areas</t>
  </si>
  <si>
    <t xml:space="preserve">Adult Educator Training: </t>
  </si>
</sst>
</file>

<file path=xl/styles.xml><?xml version="1.0" encoding="utf-8"?>
<styleSheet xmlns="http://schemas.openxmlformats.org/spreadsheetml/2006/main">
  <numFmts count="1">
    <numFmt numFmtId="164" formatCode="0.0"/>
  </numFmts>
  <fonts count="62">
    <font>
      <sz val="11"/>
      <color theme="1"/>
      <name val="Calibri"/>
      <family val="2"/>
      <scheme val="minor"/>
    </font>
    <font>
      <b/>
      <sz val="12"/>
      <color theme="1"/>
      <name val="Calibri"/>
      <family val="2"/>
      <scheme val="minor"/>
    </font>
    <font>
      <sz val="11"/>
      <color theme="0"/>
      <name val="Calibri"/>
      <family val="2"/>
      <scheme val="minor"/>
    </font>
    <font>
      <i/>
      <sz val="11"/>
      <color theme="1"/>
      <name val="Calibri"/>
      <family val="2"/>
      <scheme val="minor"/>
    </font>
    <font>
      <b/>
      <sz val="20"/>
      <color theme="4" tint="-0.249977111117893"/>
      <name val="Cambria"/>
      <family val="1"/>
    </font>
    <font>
      <sz val="9"/>
      <color theme="0"/>
      <name val="Calibri"/>
      <family val="2"/>
      <scheme val="minor"/>
    </font>
    <font>
      <b/>
      <i/>
      <sz val="14"/>
      <name val="Calibri"/>
      <family val="2"/>
      <scheme val="minor"/>
    </font>
    <font>
      <b/>
      <sz val="12"/>
      <color theme="4" tint="-0.249977111117893"/>
      <name val="Calibri"/>
      <family val="2"/>
      <scheme val="minor"/>
    </font>
    <font>
      <sz val="14"/>
      <color theme="1"/>
      <name val="Calibri"/>
      <family val="2"/>
      <scheme val="minor"/>
    </font>
    <font>
      <b/>
      <sz val="14"/>
      <color theme="4" tint="-0.249977111117893"/>
      <name val="Cambria"/>
      <family val="1"/>
    </font>
    <font>
      <b/>
      <i/>
      <sz val="14"/>
      <color theme="1"/>
      <name val="Calibri"/>
      <family val="2"/>
      <scheme val="minor"/>
    </font>
    <font>
      <b/>
      <sz val="11"/>
      <color theme="0"/>
      <name val="Calibri"/>
      <family val="2"/>
      <scheme val="minor"/>
    </font>
    <font>
      <sz val="12"/>
      <color theme="0"/>
      <name val="Calibri"/>
      <family val="2"/>
      <scheme val="minor"/>
    </font>
    <font>
      <b/>
      <i/>
      <sz val="12"/>
      <color theme="1"/>
      <name val="Calibri"/>
      <family val="2"/>
      <scheme val="minor"/>
    </font>
    <font>
      <sz val="11"/>
      <color indexed="9"/>
      <name val="Eras Bold ITC"/>
      <family val="2"/>
    </font>
    <font>
      <i/>
      <sz val="12"/>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20"/>
      <color rgb="FF365F91"/>
      <name val="Cambria"/>
      <family val="1"/>
    </font>
    <font>
      <b/>
      <sz val="14"/>
      <color rgb="FF365F91"/>
      <name val="Cambria"/>
      <family val="1"/>
    </font>
    <font>
      <sz val="11"/>
      <color indexed="8"/>
      <name val="Symbol"/>
      <family val="1"/>
      <charset val="2"/>
    </font>
    <font>
      <b/>
      <i/>
      <sz val="11"/>
      <color rgb="FF365F91"/>
      <name val="Cambria"/>
      <family val="1"/>
    </font>
    <font>
      <sz val="11"/>
      <color rgb="FF234367"/>
      <name val="Calibri"/>
      <family val="2"/>
      <scheme val="minor"/>
    </font>
    <font>
      <b/>
      <sz val="20"/>
      <color theme="0"/>
      <name val="Cambria"/>
      <family val="1"/>
      <scheme val="major"/>
    </font>
    <font>
      <b/>
      <i/>
      <sz val="14"/>
      <color theme="4" tint="-0.249977111117893"/>
      <name val="Cambria"/>
      <family val="1"/>
    </font>
    <font>
      <sz val="14"/>
      <color theme="4" tint="-0.249977111117893"/>
      <name val="Cambria"/>
      <family val="1"/>
    </font>
    <font>
      <i/>
      <sz val="11"/>
      <color theme="0"/>
      <name val="Calibri"/>
      <family val="2"/>
      <scheme val="minor"/>
    </font>
    <font>
      <b/>
      <sz val="12"/>
      <color theme="0"/>
      <name val="Calibri"/>
      <family val="2"/>
      <scheme val="minor"/>
    </font>
    <font>
      <b/>
      <sz val="16"/>
      <color theme="0"/>
      <name val="Calibri"/>
      <family val="2"/>
      <scheme val="minor"/>
    </font>
    <font>
      <b/>
      <sz val="16"/>
      <color theme="2"/>
      <name val="Calibri"/>
      <family val="2"/>
      <scheme val="minor"/>
    </font>
    <font>
      <sz val="11"/>
      <color theme="4" tint="-0.249977111117893"/>
      <name val="Calibri"/>
      <family val="2"/>
      <scheme val="minor"/>
    </font>
    <font>
      <b/>
      <sz val="13"/>
      <color theme="4" tint="-0.249977111117893"/>
      <name val="Calibri"/>
      <family val="2"/>
      <scheme val="minor"/>
    </font>
    <font>
      <b/>
      <sz val="13"/>
      <name val="Calibri"/>
      <family val="2"/>
      <scheme val="minor"/>
    </font>
    <font>
      <sz val="12"/>
      <color rgb="FF000000"/>
      <name val="Calibri"/>
      <family val="2"/>
      <scheme val="minor"/>
    </font>
    <font>
      <b/>
      <sz val="14"/>
      <color rgb="FF234367"/>
      <name val="Calibri"/>
      <family val="2"/>
      <scheme val="minor"/>
    </font>
    <font>
      <b/>
      <sz val="14"/>
      <color theme="0"/>
      <name val="Calibri"/>
      <family val="2"/>
      <scheme val="minor"/>
    </font>
    <font>
      <b/>
      <sz val="18"/>
      <color theme="0"/>
      <name val="Calibri"/>
      <family val="2"/>
      <scheme val="minor"/>
    </font>
    <font>
      <sz val="11"/>
      <color rgb="FF000000"/>
      <name val="Calibri"/>
      <family val="2"/>
      <scheme val="minor"/>
    </font>
    <font>
      <sz val="11"/>
      <color indexed="8"/>
      <name val="Symbol"/>
      <family val="1"/>
      <charset val="2"/>
    </font>
    <font>
      <i/>
      <sz val="11"/>
      <color rgb="FF000000"/>
      <name val="Calibri"/>
      <family val="2"/>
      <scheme val="minor"/>
    </font>
    <font>
      <sz val="8"/>
      <name val="Calibri"/>
      <family val="2"/>
      <scheme val="minor"/>
    </font>
    <font>
      <b/>
      <i/>
      <sz val="11"/>
      <color theme="1"/>
      <name val="Calibri"/>
      <family val="2"/>
      <scheme val="minor"/>
    </font>
    <font>
      <b/>
      <sz val="18"/>
      <color indexed="9"/>
      <name val="Calibri"/>
      <family val="2"/>
    </font>
    <font>
      <b/>
      <i/>
      <sz val="18"/>
      <color indexed="9"/>
      <name val="Calibri"/>
      <family val="2"/>
    </font>
    <font>
      <b/>
      <sz val="14"/>
      <color theme="1"/>
      <name val="Calibri"/>
      <family val="2"/>
      <scheme val="minor"/>
    </font>
    <font>
      <u/>
      <sz val="11"/>
      <color indexed="12"/>
      <name val="Calibri"/>
      <family val="2"/>
    </font>
    <font>
      <sz val="11"/>
      <name val="Calibri"/>
      <family val="2"/>
    </font>
    <font>
      <sz val="11"/>
      <color indexed="8"/>
      <name val="Wingdings"/>
      <family val="2"/>
    </font>
    <font>
      <u/>
      <sz val="11"/>
      <color theme="11"/>
      <name val="Calibri"/>
      <family val="2"/>
      <scheme val="minor"/>
    </font>
    <font>
      <b/>
      <sz val="20"/>
      <color rgb="FF376091"/>
      <name val="Cambria"/>
      <family val="1"/>
    </font>
    <font>
      <sz val="11"/>
      <color rgb="FF666666"/>
      <name val="Arial"/>
      <family val="2"/>
    </font>
    <font>
      <sz val="11"/>
      <color indexed="63"/>
      <name val="Arial"/>
      <family val="2"/>
    </font>
    <font>
      <b/>
      <sz val="11"/>
      <name val="Calibri"/>
      <family val="2"/>
      <scheme val="minor"/>
    </font>
    <font>
      <b/>
      <sz val="14"/>
      <name val="Calibri"/>
      <family val="2"/>
      <scheme val="minor"/>
    </font>
    <font>
      <b/>
      <i/>
      <sz val="13"/>
      <color theme="1"/>
      <name val="Calibri"/>
      <family val="2"/>
      <scheme val="minor"/>
    </font>
    <font>
      <i/>
      <sz val="11"/>
      <color indexed="8"/>
      <name val="Calibri"/>
      <family val="2"/>
    </font>
    <font>
      <sz val="11"/>
      <color indexed="8"/>
      <name val="Calibri"/>
      <family val="2"/>
    </font>
    <font>
      <b/>
      <sz val="12"/>
      <color rgb="FF366092"/>
      <name val="Calibri"/>
      <family val="2"/>
    </font>
    <font>
      <sz val="11"/>
      <color indexed="9"/>
      <name val="Eras Bold ITC"/>
      <family val="2"/>
    </font>
    <font>
      <sz val="11"/>
      <color indexed="9"/>
      <name val="Calibri"/>
      <family val="2"/>
    </font>
    <font>
      <sz val="8"/>
      <name val="Verdana"/>
    </font>
  </fonts>
  <fills count="15">
    <fill>
      <patternFill patternType="none"/>
    </fill>
    <fill>
      <patternFill patternType="gray125"/>
    </fill>
    <fill>
      <patternFill patternType="solid">
        <fgColor theme="0"/>
        <bgColor indexed="64"/>
      </patternFill>
    </fill>
    <fill>
      <patternFill patternType="solid">
        <fgColor rgb="FFFF5050"/>
        <bgColor indexed="64"/>
      </patternFill>
    </fill>
    <fill>
      <patternFill patternType="solid">
        <fgColor rgb="FF234367"/>
        <bgColor indexed="64"/>
      </patternFill>
    </fill>
    <fill>
      <patternFill patternType="solid">
        <fgColor theme="2"/>
        <bgColor indexed="64"/>
      </patternFill>
    </fill>
    <fill>
      <patternFill patternType="solid">
        <fgColor rgb="FFFF7575"/>
        <bgColor indexed="64"/>
      </patternFill>
    </fill>
    <fill>
      <patternFill patternType="solid">
        <fgColor rgb="FFEEECE1"/>
        <bgColor indexed="64"/>
      </patternFill>
    </fill>
    <fill>
      <patternFill patternType="solid">
        <fgColor rgb="FFFFFF00"/>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A6A6A6"/>
        <bgColor indexed="64"/>
      </patternFill>
    </fill>
  </fills>
  <borders count="161">
    <border>
      <left/>
      <right/>
      <top/>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thin">
        <color auto="1"/>
      </bottom>
      <diagonal/>
    </border>
    <border>
      <left style="medium">
        <color rgb="FFFF5050"/>
      </left>
      <right/>
      <top style="thin">
        <color auto="1"/>
      </top>
      <bottom style="thin">
        <color auto="1"/>
      </bottom>
      <diagonal/>
    </border>
    <border>
      <left style="medium">
        <color rgb="FFFF5050"/>
      </left>
      <right style="thin">
        <color auto="1"/>
      </right>
      <top style="medium">
        <color rgb="FFFF5050"/>
      </top>
      <bottom/>
      <diagonal/>
    </border>
    <border>
      <left style="thin">
        <color auto="1"/>
      </left>
      <right style="thin">
        <color auto="1"/>
      </right>
      <top style="medium">
        <color rgb="FFFF5050"/>
      </top>
      <bottom/>
      <diagonal/>
    </border>
    <border>
      <left style="thin">
        <color auto="1"/>
      </left>
      <right style="medium">
        <color rgb="FFFF5050"/>
      </right>
      <top style="medium">
        <color rgb="FFFF505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5050"/>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505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rgb="FFFF5050"/>
      </bottom>
      <diagonal/>
    </border>
    <border>
      <left style="thin">
        <color theme="0" tint="-0.24994659260841701"/>
      </left>
      <right style="medium">
        <color rgb="FFFF5050"/>
      </right>
      <top style="thin">
        <color theme="0" tint="-0.24994659260841701"/>
      </top>
      <bottom style="medium">
        <color rgb="FFFF5050"/>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medium">
        <color rgb="FFFF5050"/>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medium">
        <color rgb="FFFF5050"/>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style="thin">
        <color auto="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rgb="FFFF5050"/>
      </bottom>
      <diagonal/>
    </border>
    <border>
      <left style="medium">
        <color rgb="FFFF5050"/>
      </left>
      <right style="thin">
        <color rgb="FFFF5050"/>
      </right>
      <top style="thin">
        <color auto="1"/>
      </top>
      <bottom/>
      <diagonal/>
    </border>
    <border>
      <left style="medium">
        <color rgb="FFFF5050"/>
      </left>
      <right style="thin">
        <color rgb="FFFF5050"/>
      </right>
      <top/>
      <bottom/>
      <diagonal/>
    </border>
    <border>
      <left style="medium">
        <color rgb="FFFF5050"/>
      </left>
      <right style="thin">
        <color rgb="FFFF5050"/>
      </right>
      <top/>
      <bottom style="medium">
        <color rgb="FFFF5050"/>
      </bottom>
      <diagonal/>
    </border>
    <border>
      <left style="thin">
        <color rgb="FFFF5050"/>
      </left>
      <right style="thin">
        <color theme="0" tint="-0.24994659260841701"/>
      </right>
      <top style="thin">
        <color theme="0" tint="-0.24994659260841701"/>
      </top>
      <bottom style="medium">
        <color rgb="FFFF5050"/>
      </bottom>
      <diagonal/>
    </border>
    <border>
      <left style="thin">
        <color rgb="FFFF5050"/>
      </left>
      <right style="thin">
        <color theme="0" tint="-0.24994659260841701"/>
      </right>
      <top style="thin">
        <color theme="0" tint="-0.24994659260841701"/>
      </top>
      <bottom style="thin">
        <color theme="0" tint="-0.24994659260841701"/>
      </bottom>
      <diagonal/>
    </border>
    <border>
      <left style="thin">
        <color rgb="FFFF5050"/>
      </left>
      <right style="thin">
        <color theme="0" tint="-0.24994659260841701"/>
      </right>
      <top style="thin">
        <color theme="0" tint="-0.24994659260841701"/>
      </top>
      <bottom style="thin">
        <color auto="1"/>
      </bottom>
      <diagonal/>
    </border>
    <border>
      <left style="thin">
        <color rgb="FFFF5050"/>
      </left>
      <right style="thin">
        <color theme="0" tint="-0.24994659260841701"/>
      </right>
      <top style="thin">
        <color auto="1"/>
      </top>
      <bottom style="thin">
        <color theme="0" tint="-0.24994659260841701"/>
      </bottom>
      <diagonal/>
    </border>
    <border>
      <left style="thin">
        <color rgb="FFFF5050"/>
      </left>
      <right style="thin">
        <color theme="0" tint="-0.24994659260841701"/>
      </right>
      <top/>
      <bottom style="thin">
        <color theme="0" tint="-0.24994659260841701"/>
      </bottom>
      <diagonal/>
    </border>
    <border>
      <left style="medium">
        <color rgb="FFFF5050"/>
      </left>
      <right style="thin">
        <color rgb="FFFF5050"/>
      </right>
      <top/>
      <bottom style="thin">
        <color auto="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FF5050"/>
      </right>
      <top/>
      <bottom style="thin">
        <color auto="1"/>
      </bottom>
      <diagonal/>
    </border>
    <border>
      <left style="thin">
        <color theme="0" tint="-0.24994659260841701"/>
      </left>
      <right style="medium">
        <color rgb="FFFF5050"/>
      </right>
      <top/>
      <bottom/>
      <diagonal/>
    </border>
    <border>
      <left style="medium">
        <color rgb="FFFF5050"/>
      </left>
      <right style="thin">
        <color theme="0" tint="-0.24994659260841701"/>
      </right>
      <top/>
      <bottom style="thin">
        <color rgb="FFFF5050"/>
      </bottom>
      <diagonal/>
    </border>
    <border>
      <left style="thin">
        <color theme="0" tint="-0.24994659260841701"/>
      </left>
      <right style="thin">
        <color theme="0" tint="-0.24994659260841701"/>
      </right>
      <top/>
      <bottom style="thin">
        <color rgb="FFFF5050"/>
      </bottom>
      <diagonal/>
    </border>
    <border>
      <left style="thin">
        <color theme="0" tint="-0.24994659260841701"/>
      </left>
      <right style="medium">
        <color rgb="FFFF5050"/>
      </right>
      <top/>
      <bottom style="thin">
        <color rgb="FFFF5050"/>
      </bottom>
      <diagonal/>
    </border>
    <border>
      <left style="medium">
        <color rgb="FFFF5050"/>
      </left>
      <right/>
      <top/>
      <bottom style="thin">
        <color rgb="FFFF5050"/>
      </bottom>
      <diagonal/>
    </border>
    <border>
      <left/>
      <right/>
      <top/>
      <bottom style="thin">
        <color rgb="FFFF5050"/>
      </bottom>
      <diagonal/>
    </border>
    <border>
      <left/>
      <right style="medium">
        <color rgb="FFFF5050"/>
      </right>
      <top/>
      <bottom style="thin">
        <color rgb="FFFF5050"/>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thin">
        <color theme="0" tint="-0.24994659260841701"/>
      </left>
      <right style="medium">
        <color rgb="FFFF5050"/>
      </right>
      <top style="thin">
        <color theme="0" tint="-0.24994659260841701"/>
      </top>
      <bottom/>
      <diagonal/>
    </border>
    <border>
      <left/>
      <right style="thin">
        <color theme="0" tint="-0.24994659260841701"/>
      </right>
      <top/>
      <bottom style="thin">
        <color rgb="FFFF5050"/>
      </bottom>
      <diagonal/>
    </border>
    <border>
      <left style="medium">
        <color rgb="FFFF5050"/>
      </left>
      <right style="thin">
        <color rgb="FFFF5050"/>
      </right>
      <top style="thin">
        <color rgb="FFFF5050"/>
      </top>
      <bottom style="thin">
        <color auto="1"/>
      </bottom>
      <diagonal/>
    </border>
    <border>
      <left style="thin">
        <color rgb="FFFF5050"/>
      </left>
      <right style="thin">
        <color rgb="FFFF5050"/>
      </right>
      <top style="thin">
        <color rgb="FFFF5050"/>
      </top>
      <bottom style="thin">
        <color auto="1"/>
      </bottom>
      <diagonal/>
    </border>
    <border>
      <left style="thin">
        <color rgb="FFFF5050"/>
      </left>
      <right style="thin">
        <color theme="0" tint="-0.24994659260841701"/>
      </right>
      <top style="thin">
        <color rgb="FFFF5050"/>
      </top>
      <bottom style="thin">
        <color auto="1"/>
      </bottom>
      <diagonal/>
    </border>
    <border>
      <left style="thin">
        <color rgb="FFFF5050"/>
      </left>
      <right style="thin">
        <color rgb="FFFF5050"/>
      </right>
      <top style="thin">
        <color auto="1"/>
      </top>
      <bottom style="thin">
        <color theme="0" tint="-0.24994659260841701"/>
      </bottom>
      <diagonal/>
    </border>
    <border>
      <left style="thin">
        <color rgb="FFFF5050"/>
      </left>
      <right style="thin">
        <color rgb="FFFF5050"/>
      </right>
      <top style="thin">
        <color theme="0" tint="-0.24994659260841701"/>
      </top>
      <bottom style="thin">
        <color theme="0" tint="-0.24994659260841701"/>
      </bottom>
      <diagonal/>
    </border>
    <border>
      <left style="thin">
        <color rgb="FFFF5050"/>
      </left>
      <right style="thin">
        <color rgb="FFFF5050"/>
      </right>
      <top style="thin">
        <color theme="0" tint="-0.24994659260841701"/>
      </top>
      <bottom style="thin">
        <color auto="1"/>
      </bottom>
      <diagonal/>
    </border>
    <border>
      <left style="thin">
        <color rgb="FFFF5050"/>
      </left>
      <right style="thin">
        <color rgb="FFFF5050"/>
      </right>
      <top/>
      <bottom style="thin">
        <color theme="0" tint="-0.24994659260841701"/>
      </bottom>
      <diagonal/>
    </border>
    <border>
      <left style="thin">
        <color rgb="FFFF5050"/>
      </left>
      <right style="thin">
        <color rgb="FFFF5050"/>
      </right>
      <top style="thin">
        <color theme="0" tint="-0.24994659260841701"/>
      </top>
      <bottom/>
      <diagonal/>
    </border>
    <border>
      <left style="thin">
        <color rgb="FFFF5050"/>
      </left>
      <right style="thin">
        <color theme="0" tint="-0.24994659260841701"/>
      </right>
      <top style="thin">
        <color theme="0" tint="-0.24994659260841701"/>
      </top>
      <bottom/>
      <diagonal/>
    </border>
    <border>
      <left style="thin">
        <color theme="0"/>
      </left>
      <right style="thin">
        <color theme="0"/>
      </right>
      <top style="thin">
        <color theme="0"/>
      </top>
      <bottom style="thin">
        <color theme="0"/>
      </bottom>
      <diagonal/>
    </border>
    <border>
      <left style="thin">
        <color rgb="FFFF5050"/>
      </left>
      <right style="thin">
        <color rgb="FFFF5050"/>
      </right>
      <top style="thin">
        <color theme="0" tint="-0.24994659260841701"/>
      </top>
      <bottom style="medium">
        <color rgb="FFFF5050"/>
      </bottom>
      <diagonal/>
    </border>
    <border>
      <left/>
      <right style="thin">
        <color rgb="FFFF5050"/>
      </right>
      <top style="thin">
        <color rgb="FFFF5050"/>
      </top>
      <bottom style="thin">
        <color auto="1"/>
      </bottom>
      <diagonal/>
    </border>
    <border>
      <left style="medium">
        <color rgb="FFFF5050"/>
      </left>
      <right style="thin">
        <color rgb="FFFF5050"/>
      </right>
      <top style="medium">
        <color rgb="FFFF5050"/>
      </top>
      <bottom style="thin">
        <color rgb="FFFF5050"/>
      </bottom>
      <diagonal/>
    </border>
    <border>
      <left style="medium">
        <color rgb="FFFF5050"/>
      </left>
      <right style="thin">
        <color rgb="FFFF5050"/>
      </right>
      <top style="thin">
        <color rgb="FFFF5050"/>
      </top>
      <bottom style="thin">
        <color rgb="FFFF5050"/>
      </bottom>
      <diagonal/>
    </border>
    <border>
      <left style="medium">
        <color rgb="FFFF5050"/>
      </left>
      <right style="thin">
        <color rgb="FFFF5050"/>
      </right>
      <top style="thin">
        <color rgb="FFFF5050"/>
      </top>
      <bottom style="medium">
        <color rgb="FFFF5050"/>
      </bottom>
      <diagonal/>
    </border>
    <border>
      <left style="medium">
        <color rgb="FFFF5050"/>
      </left>
      <right style="thin">
        <color rgb="FFFF5050"/>
      </right>
      <top style="thin">
        <color rgb="FFFF5050"/>
      </top>
      <bottom/>
      <diagonal/>
    </border>
    <border>
      <left style="medium">
        <color rgb="FFFF5050"/>
      </left>
      <right style="thin">
        <color rgb="FFFF5050"/>
      </right>
      <top/>
      <bottom style="thin">
        <color rgb="FFFF5050"/>
      </bottom>
      <diagonal/>
    </border>
    <border>
      <left style="thin">
        <color rgb="FFFF5050"/>
      </left>
      <right/>
      <top style="medium">
        <color rgb="FFFF5050"/>
      </top>
      <bottom style="thin">
        <color rgb="FFFF5050"/>
      </bottom>
      <diagonal/>
    </border>
    <border>
      <left/>
      <right style="medium">
        <color rgb="FFFF5050"/>
      </right>
      <top style="medium">
        <color rgb="FFFF5050"/>
      </top>
      <bottom style="thin">
        <color rgb="FFFF5050"/>
      </bottom>
      <diagonal/>
    </border>
    <border>
      <left style="thin">
        <color rgb="FFFF5050"/>
      </left>
      <right/>
      <top style="thin">
        <color rgb="FFFF5050"/>
      </top>
      <bottom style="thin">
        <color rgb="FFFF5050"/>
      </bottom>
      <diagonal/>
    </border>
    <border>
      <left/>
      <right style="medium">
        <color rgb="FFFF5050"/>
      </right>
      <top style="thin">
        <color rgb="FFFF5050"/>
      </top>
      <bottom style="thin">
        <color rgb="FFFF5050"/>
      </bottom>
      <diagonal/>
    </border>
    <border>
      <left style="thin">
        <color rgb="FFFF5050"/>
      </left>
      <right/>
      <top style="thin">
        <color rgb="FFFF5050"/>
      </top>
      <bottom style="medium">
        <color rgb="FFFF5050"/>
      </bottom>
      <diagonal/>
    </border>
    <border>
      <left/>
      <right style="medium">
        <color rgb="FFFF5050"/>
      </right>
      <top style="thin">
        <color rgb="FFFF5050"/>
      </top>
      <bottom style="medium">
        <color rgb="FFFF5050"/>
      </bottom>
      <diagonal/>
    </border>
    <border>
      <left/>
      <right/>
      <top/>
      <bottom style="medium">
        <color rgb="FFFF5050"/>
      </bottom>
      <diagonal/>
    </border>
    <border>
      <left style="thin">
        <color rgb="FFFF5050"/>
      </left>
      <right style="thin">
        <color rgb="FFFF5050"/>
      </right>
      <top/>
      <bottom style="thin">
        <color auto="1"/>
      </bottom>
      <diagonal/>
    </border>
    <border>
      <left style="thin">
        <color rgb="FFFF5050"/>
      </left>
      <right style="thin">
        <color theme="0" tint="-0.2499465926084170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5050"/>
      </left>
      <right/>
      <top style="medium">
        <color rgb="FFFF5050"/>
      </top>
      <bottom style="medium">
        <color rgb="FFFF5050"/>
      </bottom>
      <diagonal/>
    </border>
    <border>
      <left/>
      <right/>
      <top style="medium">
        <color rgb="FFFF5050"/>
      </top>
      <bottom style="medium">
        <color rgb="FFFF5050"/>
      </bottom>
      <diagonal/>
    </border>
    <border>
      <left/>
      <right style="medium">
        <color rgb="FFFF5050"/>
      </right>
      <top style="medium">
        <color rgb="FFFF5050"/>
      </top>
      <bottom style="medium">
        <color rgb="FFFF5050"/>
      </bottom>
      <diagonal/>
    </border>
    <border>
      <left style="thin">
        <color theme="0" tint="-0.24994659260841701"/>
      </left>
      <right/>
      <top style="thin">
        <color theme="0" tint="-0.24994659260841701"/>
      </top>
      <bottom style="thin">
        <color theme="0" tint="-0.24994659260841701"/>
      </bottom>
      <diagonal/>
    </border>
    <border>
      <left/>
      <right style="medium">
        <color rgb="FFFF5050"/>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medium">
        <color rgb="FFFF5050"/>
      </right>
      <top style="thin">
        <color theme="0" tint="-0.24994659260841701"/>
      </top>
      <bottom style="thin">
        <color auto="1"/>
      </bottom>
      <diagonal/>
    </border>
    <border>
      <left/>
      <right style="thin">
        <color theme="0" tint="-0.24994659260841701"/>
      </right>
      <top/>
      <bottom/>
      <diagonal/>
    </border>
    <border>
      <left style="medium">
        <color rgb="FFFF5050"/>
      </left>
      <right/>
      <top style="thin">
        <color rgb="FFFF5050"/>
      </top>
      <bottom style="thin">
        <color auto="1"/>
      </bottom>
      <diagonal/>
    </border>
    <border>
      <left/>
      <right style="thin">
        <color theme="0" tint="-0.24994659260841701"/>
      </right>
      <top style="thin">
        <color rgb="FFFF5050"/>
      </top>
      <bottom style="thin">
        <color auto="1"/>
      </bottom>
      <diagonal/>
    </border>
    <border>
      <left style="medium">
        <color rgb="FFFF5050"/>
      </left>
      <right/>
      <top style="thin">
        <color auto="1"/>
      </top>
      <bottom/>
      <diagonal/>
    </border>
    <border>
      <left/>
      <right/>
      <top style="thin">
        <color auto="1"/>
      </top>
      <bottom/>
      <diagonal/>
    </border>
    <border>
      <left/>
      <right style="thin">
        <color theme="0" tint="-0.249977111117893"/>
      </right>
      <top style="thin">
        <color auto="1"/>
      </top>
      <bottom/>
      <diagonal/>
    </border>
    <border>
      <left/>
      <right style="medium">
        <color rgb="FFFF5050"/>
      </right>
      <top style="thin">
        <color auto="1"/>
      </top>
      <bottom/>
      <diagonal/>
    </border>
    <border>
      <left style="medium">
        <color rgb="FFFF5050"/>
      </left>
      <right/>
      <top/>
      <bottom/>
      <diagonal/>
    </border>
    <border>
      <left/>
      <right style="thin">
        <color theme="0" tint="-0.249977111117893"/>
      </right>
      <top/>
      <bottom/>
      <diagonal/>
    </border>
    <border>
      <left/>
      <right style="medium">
        <color rgb="FFFF5050"/>
      </right>
      <top/>
      <bottom/>
      <diagonal/>
    </border>
    <border>
      <left style="medium">
        <color rgb="FFFF5050"/>
      </left>
      <right/>
      <top/>
      <bottom style="medium">
        <color rgb="FFFF5050"/>
      </bottom>
      <diagonal/>
    </border>
    <border>
      <left/>
      <right style="thin">
        <color theme="0" tint="-0.249977111117893"/>
      </right>
      <top/>
      <bottom style="medium">
        <color rgb="FFFF5050"/>
      </bottom>
      <diagonal/>
    </border>
    <border>
      <left/>
      <right style="medium">
        <color rgb="FFFF5050"/>
      </right>
      <top/>
      <bottom style="medium">
        <color rgb="FFFF5050"/>
      </bottom>
      <diagonal/>
    </border>
    <border>
      <left style="medium">
        <color rgb="FFFF5050"/>
      </left>
      <right/>
      <top style="medium">
        <color rgb="FFFF5050"/>
      </top>
      <bottom style="thin">
        <color rgb="FFFF5050"/>
      </bottom>
      <diagonal/>
    </border>
    <border>
      <left/>
      <right/>
      <top style="medium">
        <color rgb="FFFF5050"/>
      </top>
      <bottom style="thin">
        <color rgb="FFFF5050"/>
      </bottom>
      <diagonal/>
    </border>
    <border>
      <left style="thin">
        <color theme="0" tint="-0.24994659260841701"/>
      </left>
      <right/>
      <top/>
      <bottom style="thin">
        <color rgb="FFFF5050"/>
      </bottom>
      <diagonal/>
    </border>
    <border>
      <left style="thin">
        <color theme="0" tint="-0.24994659260841701"/>
      </left>
      <right/>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medium">
        <color rgb="FFFF5050"/>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style="thin">
        <color auto="1"/>
      </top>
      <bottom style="thin">
        <color theme="0" tint="-0.24994659260841701"/>
      </bottom>
      <diagonal/>
    </border>
    <border>
      <left/>
      <right style="medium">
        <color rgb="FFFF5050"/>
      </right>
      <top style="thin">
        <color auto="1"/>
      </top>
      <bottom style="thin">
        <color theme="0" tint="-0.24994659260841701"/>
      </bottom>
      <diagonal/>
    </border>
    <border>
      <left/>
      <right/>
      <top style="thin">
        <color theme="0" tint="-0.24994659260841701"/>
      </top>
      <bottom style="medium">
        <color rgb="FFFF5050"/>
      </bottom>
      <diagonal/>
    </border>
    <border>
      <left/>
      <right style="medium">
        <color rgb="FFFF5050"/>
      </right>
      <top style="thin">
        <color theme="0" tint="-0.24994659260841701"/>
      </top>
      <bottom style="medium">
        <color rgb="FFFF5050"/>
      </bottom>
      <diagonal/>
    </border>
    <border>
      <left style="thin">
        <color rgb="FFFF5050"/>
      </left>
      <right/>
      <top/>
      <bottom style="thin">
        <color theme="0" tint="-0.24994659260841701"/>
      </bottom>
      <diagonal/>
    </border>
    <border>
      <left style="thin">
        <color rgb="FFFF5050"/>
      </left>
      <right/>
      <top style="thin">
        <color auto="1"/>
      </top>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rgb="FFBFBFBF"/>
      </left>
      <right style="thin">
        <color rgb="FFBFBFBF"/>
      </right>
      <top style="thin">
        <color theme="0" tint="-0.24994659260841701"/>
      </top>
      <bottom style="thin">
        <color theme="0" tint="-0.24994659260841701"/>
      </bottom>
      <diagonal/>
    </border>
    <border>
      <left/>
      <right/>
      <top/>
      <bottom style="thin">
        <color theme="0" tint="-0.24994659260841701"/>
      </bottom>
      <diagonal/>
    </border>
    <border>
      <left/>
      <right style="medium">
        <color rgb="FFFF5050"/>
      </right>
      <top/>
      <bottom style="thin">
        <color theme="0" tint="-0.24994659260841701"/>
      </bottom>
      <diagonal/>
    </border>
    <border>
      <left style="thin">
        <color theme="0" tint="-0.24994659260841701"/>
      </left>
      <right/>
      <top style="thin">
        <color rgb="FFFF5050"/>
      </top>
      <bottom style="thin">
        <color auto="1"/>
      </bottom>
      <diagonal/>
    </border>
    <border>
      <left/>
      <right/>
      <top style="thin">
        <color rgb="FFFF5050"/>
      </top>
      <bottom style="thin">
        <color auto="1"/>
      </bottom>
      <diagonal/>
    </border>
    <border>
      <left/>
      <right style="medium">
        <color rgb="FFFF5050"/>
      </right>
      <top style="thin">
        <color rgb="FFFF5050"/>
      </top>
      <bottom style="thin">
        <color auto="1"/>
      </bottom>
      <diagonal/>
    </border>
    <border>
      <left style="thin">
        <color rgb="FFFF5050"/>
      </left>
      <right style="thin">
        <color rgb="FFFF5050"/>
      </right>
      <top/>
      <bottom/>
      <diagonal/>
    </border>
    <border>
      <left style="thin">
        <color auto="1"/>
      </left>
      <right/>
      <top style="medium">
        <color rgb="FFFF5050"/>
      </top>
      <bottom/>
      <diagonal/>
    </border>
    <border>
      <left style="thin">
        <color theme="0" tint="-0.24994659260841701"/>
      </left>
      <right/>
      <top/>
      <bottom style="thin">
        <color auto="1"/>
      </bottom>
      <diagonal/>
    </border>
    <border>
      <left/>
      <right style="medium">
        <color rgb="FFFF5050"/>
      </right>
      <top/>
      <bottom style="thin">
        <color auto="1"/>
      </bottom>
      <diagonal/>
    </border>
    <border>
      <left style="thin">
        <color rgb="FFFF5050"/>
      </left>
      <right style="thin">
        <color theme="0" tint="-0.24994659260841701"/>
      </right>
      <top style="thin">
        <color theme="0" tint="-0.24994659260841701"/>
      </top>
      <bottom style="thin">
        <color rgb="FFFF5050"/>
      </bottom>
      <diagonal/>
    </border>
    <border>
      <left style="thin">
        <color theme="0" tint="-0.24994659260841701"/>
      </left>
      <right/>
      <top style="thin">
        <color theme="0" tint="-0.24994659260841701"/>
      </top>
      <bottom style="thin">
        <color rgb="FFFF5050"/>
      </bottom>
      <diagonal/>
    </border>
    <border>
      <left/>
      <right style="thin">
        <color theme="0" tint="-0.24994659260841701"/>
      </right>
      <top style="thin">
        <color theme="0" tint="-0.24994659260841701"/>
      </top>
      <bottom style="thin">
        <color rgb="FFFF5050"/>
      </bottom>
      <diagonal/>
    </border>
    <border>
      <left style="thin">
        <color theme="0" tint="-0.24994659260841701"/>
      </left>
      <right style="medium">
        <color rgb="FFFF5050"/>
      </right>
      <top style="thin">
        <color theme="0" tint="-0.24994659260841701"/>
      </top>
      <bottom style="thin">
        <color rgb="FFFF5050"/>
      </bottom>
      <diagonal/>
    </border>
    <border>
      <left style="medium">
        <color rgb="FFFF5050"/>
      </left>
      <right/>
      <top style="thin">
        <color rgb="FFFF5050"/>
      </top>
      <bottom/>
      <diagonal/>
    </border>
    <border>
      <left/>
      <right/>
      <top style="thin">
        <color rgb="FFFF5050"/>
      </top>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top style="thin">
        <color theme="0"/>
      </top>
      <bottom style="medium">
        <color theme="0"/>
      </bottom>
      <diagonal/>
    </border>
    <border>
      <left style="thin">
        <color rgb="FFFF5050"/>
      </left>
      <right/>
      <top style="thin">
        <color rgb="FFFF5050"/>
      </top>
      <bottom/>
      <diagonal/>
    </border>
    <border>
      <left/>
      <right style="medium">
        <color rgb="FFFF5050"/>
      </right>
      <top style="thin">
        <color rgb="FFFF5050"/>
      </top>
      <bottom/>
      <diagonal/>
    </border>
    <border>
      <left style="thin">
        <color rgb="FFFF5050"/>
      </left>
      <right/>
      <top/>
      <bottom style="thin">
        <color rgb="FFFF5050"/>
      </bottom>
      <diagonal/>
    </border>
    <border>
      <left style="thin">
        <color rgb="FFFF5050"/>
      </left>
      <right style="thin">
        <color theme="0" tint="-0.24994659260841701"/>
      </right>
      <top/>
      <bottom/>
      <diagonal/>
    </border>
    <border>
      <left style="thin">
        <color theme="0" tint="-0.24994659260841701"/>
      </left>
      <right style="thin">
        <color theme="0" tint="-0.24994659260841701"/>
      </right>
      <top/>
      <bottom/>
      <diagonal/>
    </border>
    <border>
      <left style="thin">
        <color rgb="FFFF5050"/>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medium">
        <color rgb="FFFF5050"/>
      </right>
      <top style="thin">
        <color auto="1"/>
      </top>
      <bottom/>
      <diagonal/>
    </border>
    <border>
      <left/>
      <right style="medium">
        <color theme="0" tint="-0.24994659260841701"/>
      </right>
      <top/>
      <bottom style="thin">
        <color auto="1"/>
      </bottom>
      <diagonal/>
    </border>
    <border>
      <left style="thin">
        <color theme="0" tint="-0.24994659260841701"/>
      </left>
      <right style="medium">
        <color rgb="FFFF5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protection locked="0"/>
    </xf>
    <xf numFmtId="0" fontId="46" fillId="0" borderId="0" applyNumberFormat="0" applyFill="0" applyBorder="0" applyAlignment="0" applyProtection="0">
      <alignment vertical="top"/>
      <protection locked="0"/>
    </xf>
    <xf numFmtId="9" fontId="17" fillId="0" borderId="0" applyFont="0" applyFill="0" applyBorder="0" applyAlignment="0" applyProtection="0"/>
    <xf numFmtId="0" fontId="49" fillId="0" borderId="0" applyNumberFormat="0" applyFill="0" applyBorder="0" applyAlignment="0" applyProtection="0"/>
  </cellStyleXfs>
  <cellXfs count="570">
    <xf numFmtId="0" fontId="0" fillId="0" borderId="0" xfId="0">
      <protection locked="0"/>
    </xf>
    <xf numFmtId="0" fontId="0" fillId="0" borderId="0" xfId="0" applyAlignment="1">
      <alignment wrapText="1"/>
      <protection locked="0"/>
    </xf>
    <xf numFmtId="0" fontId="0" fillId="4" borderId="0" xfId="0" applyFill="1" applyBorder="1" applyAlignment="1">
      <alignment wrapText="1"/>
      <protection locked="0"/>
    </xf>
    <xf numFmtId="0" fontId="0" fillId="4" borderId="0" xfId="0" applyFill="1" applyBorder="1">
      <protection locked="0"/>
    </xf>
    <xf numFmtId="0" fontId="0" fillId="4" borderId="0" xfId="0" applyFill="1">
      <protection locked="0"/>
    </xf>
    <xf numFmtId="0" fontId="0" fillId="4" borderId="0" xfId="0" applyFill="1" applyProtection="1"/>
    <xf numFmtId="0" fontId="0" fillId="4" borderId="0" xfId="0" applyFill="1" applyAlignment="1" applyProtection="1">
      <alignment wrapText="1"/>
    </xf>
    <xf numFmtId="0" fontId="0" fillId="0" borderId="0" xfId="0" applyAlignment="1" applyProtection="1">
      <alignment wrapText="1"/>
    </xf>
    <xf numFmtId="0" fontId="0" fillId="4" borderId="0" xfId="0" applyFill="1" applyAlignment="1">
      <alignment wrapText="1"/>
      <protection locked="0"/>
    </xf>
    <xf numFmtId="0" fontId="1" fillId="4" borderId="0" xfId="0" applyFont="1" applyFill="1" applyBorder="1" applyAlignment="1">
      <alignment wrapText="1"/>
      <protection locked="0"/>
    </xf>
    <xf numFmtId="0" fontId="0" fillId="4" borderId="0" xfId="0" applyFill="1" applyAlignment="1">
      <protection locked="0"/>
    </xf>
    <xf numFmtId="0" fontId="0" fillId="0" borderId="9" xfId="0" applyBorder="1" applyAlignment="1" applyProtection="1">
      <alignment horizontal="left"/>
      <protection locked="0"/>
    </xf>
    <xf numFmtId="0" fontId="0" fillId="0" borderId="10" xfId="0" applyBorder="1" applyAlignment="1" applyProtection="1">
      <alignment wrapText="1"/>
      <protection locked="0"/>
    </xf>
    <xf numFmtId="0" fontId="0" fillId="0" borderId="13" xfId="0" applyBorder="1" applyAlignment="1" applyProtection="1">
      <alignment horizontal="left"/>
      <protection locked="0"/>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Alignment="1" applyProtection="1">
      <alignment wrapText="1"/>
      <protection locked="0"/>
    </xf>
    <xf numFmtId="0" fontId="0" fillId="0" borderId="12" xfId="0" applyBorder="1" applyAlignment="1" applyProtection="1">
      <alignment wrapText="1"/>
      <protection locked="0"/>
    </xf>
    <xf numFmtId="0" fontId="0" fillId="5" borderId="10" xfId="0" applyFill="1" applyBorder="1" applyAlignment="1" applyProtection="1">
      <alignment wrapText="1"/>
    </xf>
    <xf numFmtId="0" fontId="0" fillId="5" borderId="19" xfId="0" applyFill="1" applyBorder="1" applyAlignment="1" applyProtection="1">
      <alignment wrapText="1"/>
    </xf>
    <xf numFmtId="0" fontId="0" fillId="0" borderId="11" xfId="0" applyBorder="1" applyAlignment="1" applyProtection="1">
      <alignment horizontal="left"/>
      <protection locked="0"/>
    </xf>
    <xf numFmtId="0" fontId="0" fillId="5" borderId="32" xfId="0" applyFill="1" applyBorder="1" applyAlignment="1" applyProtection="1">
      <alignment horizontal="left" wrapText="1"/>
    </xf>
    <xf numFmtId="0" fontId="0" fillId="5" borderId="22" xfId="0" applyFill="1" applyBorder="1" applyAlignment="1">
      <alignment horizontal="left" wrapText="1"/>
      <protection locked="0"/>
    </xf>
    <xf numFmtId="0" fontId="0" fillId="5" borderId="20" xfId="0" applyFill="1" applyBorder="1" applyAlignment="1">
      <alignment horizontal="left" wrapText="1"/>
      <protection locked="0"/>
    </xf>
    <xf numFmtId="0" fontId="0" fillId="5" borderId="9" xfId="0" applyFill="1" applyBorder="1" applyAlignment="1" applyProtection="1">
      <alignment horizontal="left" wrapText="1"/>
    </xf>
    <xf numFmtId="0" fontId="0" fillId="5" borderId="9" xfId="0" applyFill="1" applyBorder="1" applyAlignment="1" applyProtection="1">
      <alignment horizontal="left"/>
      <protection locked="0"/>
    </xf>
    <xf numFmtId="0" fontId="0" fillId="0" borderId="34" xfId="0" applyBorder="1" applyAlignment="1" applyProtection="1">
      <alignment horizontal="left"/>
      <protection locked="0"/>
    </xf>
    <xf numFmtId="164" fontId="0" fillId="0" borderId="9"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0" fontId="0" fillId="5" borderId="9" xfId="0" applyFill="1" applyBorder="1" applyAlignment="1" applyProtection="1">
      <alignment horizontal="left"/>
    </xf>
    <xf numFmtId="0" fontId="6" fillId="5" borderId="4" xfId="0" applyFont="1" applyFill="1" applyBorder="1" applyAlignment="1" applyProtection="1">
      <alignment wrapText="1"/>
    </xf>
    <xf numFmtId="0" fontId="6" fillId="5" borderId="35" xfId="0" applyFont="1" applyFill="1" applyBorder="1" applyAlignment="1" applyProtection="1">
      <alignment wrapText="1"/>
    </xf>
    <xf numFmtId="0" fontId="6" fillId="5" borderId="36" xfId="0" applyFont="1" applyFill="1" applyBorder="1" applyAlignment="1" applyProtection="1">
      <alignment horizontal="center" wrapText="1"/>
    </xf>
    <xf numFmtId="0" fontId="6" fillId="5" borderId="37" xfId="0" applyFont="1" applyFill="1" applyBorder="1" applyAlignment="1" applyProtection="1">
      <alignment horizontal="center" wrapText="1"/>
    </xf>
    <xf numFmtId="0" fontId="0" fillId="5" borderId="31" xfId="0" applyFill="1" applyBorder="1" applyAlignment="1" applyProtection="1">
      <alignment wrapText="1"/>
    </xf>
    <xf numFmtId="0" fontId="0" fillId="5" borderId="29" xfId="0" applyFill="1" applyBorder="1" applyAlignment="1" applyProtection="1">
      <alignment wrapText="1"/>
    </xf>
    <xf numFmtId="0" fontId="8" fillId="5" borderId="4" xfId="0" applyFont="1" applyFill="1" applyBorder="1" applyAlignment="1">
      <alignment wrapText="1"/>
      <protection locked="0"/>
    </xf>
    <xf numFmtId="0" fontId="10" fillId="5" borderId="35" xfId="0" applyFont="1" applyFill="1" applyBorder="1" applyAlignment="1">
      <alignment wrapText="1"/>
      <protection locked="0"/>
    </xf>
    <xf numFmtId="0" fontId="10" fillId="5" borderId="36" xfId="0" applyFont="1" applyFill="1" applyBorder="1" applyAlignment="1">
      <alignment horizontal="center" wrapText="1"/>
      <protection locked="0"/>
    </xf>
    <xf numFmtId="0" fontId="10" fillId="5" borderId="36" xfId="0" applyFont="1" applyFill="1" applyBorder="1" applyAlignment="1">
      <alignment horizontal="center"/>
      <protection locked="0"/>
    </xf>
    <xf numFmtId="0" fontId="10" fillId="5" borderId="37" xfId="0" applyFont="1" applyFill="1" applyBorder="1" applyAlignment="1">
      <alignment horizontal="center"/>
      <protection locked="0"/>
    </xf>
    <xf numFmtId="0" fontId="2" fillId="4" borderId="0" xfId="0" applyFont="1" applyFill="1" applyAlignment="1" applyProtection="1">
      <alignment wrapText="1"/>
    </xf>
    <xf numFmtId="0" fontId="0" fillId="4" borderId="0" xfId="0" applyFill="1" applyAlignment="1" applyProtection="1"/>
    <xf numFmtId="0" fontId="0" fillId="0" borderId="51" xfId="0" applyBorder="1" applyAlignment="1" applyProtection="1">
      <alignment wrapText="1"/>
      <protection locked="0"/>
    </xf>
    <xf numFmtId="0" fontId="2" fillId="4" borderId="0" xfId="0" applyFont="1" applyFill="1" applyBorder="1" applyAlignment="1" applyProtection="1">
      <alignment wrapText="1"/>
    </xf>
    <xf numFmtId="0" fontId="2" fillId="4" borderId="0" xfId="0" applyFont="1" applyFill="1" applyAlignment="1" applyProtection="1">
      <alignment vertical="top"/>
    </xf>
    <xf numFmtId="0" fontId="2" fillId="4" borderId="0" xfId="0" applyFont="1" applyFill="1" applyAlignment="1" applyProtection="1">
      <alignment horizontal="left" vertical="top"/>
    </xf>
    <xf numFmtId="0" fontId="12" fillId="4" borderId="0" xfId="0" applyFont="1" applyFill="1" applyBorder="1" applyAlignment="1" applyProtection="1">
      <alignment wrapText="1"/>
    </xf>
    <xf numFmtId="0" fontId="2" fillId="4" borderId="9" xfId="0" applyFont="1" applyFill="1" applyBorder="1" applyAlignment="1" applyProtection="1">
      <alignment wrapText="1"/>
    </xf>
    <xf numFmtId="0" fontId="12" fillId="4" borderId="9" xfId="0" applyFont="1" applyFill="1" applyBorder="1" applyAlignment="1" applyProtection="1">
      <alignment wrapText="1"/>
    </xf>
    <xf numFmtId="0" fontId="2" fillId="4" borderId="62" xfId="0" applyFont="1" applyFill="1" applyBorder="1" applyAlignment="1" applyProtection="1">
      <alignment wrapText="1"/>
    </xf>
    <xf numFmtId="0" fontId="2" fillId="4" borderId="62" xfId="0" applyFont="1" applyFill="1" applyBorder="1">
      <protection locked="0"/>
    </xf>
    <xf numFmtId="0" fontId="2" fillId="4" borderId="62" xfId="0" applyFont="1" applyFill="1" applyBorder="1" applyAlignment="1">
      <alignment wrapText="1"/>
      <protection locked="0"/>
    </xf>
    <xf numFmtId="0" fontId="11" fillId="4" borderId="62" xfId="0" applyFont="1" applyFill="1" applyBorder="1" applyAlignment="1" applyProtection="1">
      <alignment wrapText="1"/>
    </xf>
    <xf numFmtId="0" fontId="0" fillId="4" borderId="0" xfId="0" applyFill="1" applyAlignment="1" applyProtection="1">
      <alignment horizontal="center" wrapText="1"/>
    </xf>
    <xf numFmtId="0" fontId="0" fillId="2" borderId="0" xfId="0" applyFill="1" applyProtection="1"/>
    <xf numFmtId="0" fontId="10" fillId="5" borderId="54"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5" borderId="55" xfId="0" applyFont="1" applyFill="1" applyBorder="1" applyAlignment="1" applyProtection="1">
      <alignment horizontal="center" vertical="center" wrapText="1"/>
    </xf>
    <xf numFmtId="0" fontId="16" fillId="4" borderId="0" xfId="0" applyFont="1" applyFill="1" applyAlignment="1" applyProtection="1">
      <alignment horizontal="center" wrapText="1"/>
    </xf>
    <xf numFmtId="0" fontId="6" fillId="5" borderId="64"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top" wrapText="1"/>
    </xf>
    <xf numFmtId="0" fontId="16" fillId="2" borderId="59" xfId="0" applyFont="1" applyFill="1" applyBorder="1" applyAlignment="1" applyProtection="1">
      <alignment horizontal="center" vertical="top" wrapText="1"/>
    </xf>
    <xf numFmtId="0" fontId="16" fillId="2" borderId="57" xfId="0" applyFont="1" applyFill="1" applyBorder="1" applyAlignment="1" applyProtection="1">
      <alignment horizontal="center" vertical="top" wrapText="1"/>
    </xf>
    <xf numFmtId="0" fontId="16" fillId="2" borderId="60" xfId="0" applyFont="1" applyFill="1" applyBorder="1" applyAlignment="1" applyProtection="1">
      <alignment horizontal="center" vertical="top" wrapText="1"/>
    </xf>
    <xf numFmtId="0" fontId="16" fillId="2" borderId="58" xfId="0" applyFont="1" applyFill="1" applyBorder="1" applyAlignment="1" applyProtection="1">
      <alignment horizontal="center" vertical="top" wrapText="1"/>
    </xf>
    <xf numFmtId="0" fontId="16" fillId="2" borderId="63" xfId="0" applyFont="1" applyFill="1" applyBorder="1" applyAlignment="1" applyProtection="1">
      <alignment horizontal="center" vertical="top" wrapText="1"/>
    </xf>
    <xf numFmtId="0" fontId="46" fillId="0" borderId="0" xfId="1" applyAlignment="1" applyProtection="1">
      <alignment horizontal="justify" vertical="top" wrapText="1"/>
    </xf>
    <xf numFmtId="0" fontId="17" fillId="0" borderId="0" xfId="0" applyFont="1" applyAlignment="1">
      <alignment horizontal="justify" vertical="top" wrapText="1"/>
      <protection locked="0"/>
    </xf>
    <xf numFmtId="0" fontId="20" fillId="0" borderId="0" xfId="0" applyFont="1" applyAlignment="1">
      <alignment horizontal="justify" vertical="top" wrapText="1"/>
      <protection locked="0"/>
    </xf>
    <xf numFmtId="0" fontId="17" fillId="0" borderId="0" xfId="0" applyFont="1" applyAlignment="1">
      <alignment vertical="top" wrapText="1"/>
      <protection locked="0"/>
    </xf>
    <xf numFmtId="0" fontId="21" fillId="0" borderId="0" xfId="0" applyFont="1" applyAlignment="1">
      <alignment horizontal="left" vertical="top" wrapText="1" indent="4"/>
      <protection locked="0"/>
    </xf>
    <xf numFmtId="0" fontId="17" fillId="0" borderId="0" xfId="0" applyFont="1" applyAlignment="1">
      <alignment horizontal="left" vertical="top" wrapText="1" indent="4"/>
      <protection locked="0"/>
    </xf>
    <xf numFmtId="0" fontId="17" fillId="0" borderId="0" xfId="0" applyFont="1" applyAlignment="1">
      <alignment horizontal="center" vertical="top" wrapText="1"/>
      <protection locked="0"/>
    </xf>
    <xf numFmtId="0" fontId="18" fillId="0" borderId="65" xfId="0" applyFont="1" applyBorder="1" applyAlignment="1">
      <alignment horizontal="justify" vertical="top" wrapText="1"/>
      <protection locked="0"/>
    </xf>
    <xf numFmtId="0" fontId="17" fillId="0" borderId="66" xfId="0" applyFont="1" applyBorder="1" applyAlignment="1">
      <alignment horizontal="justify" vertical="top" wrapText="1"/>
      <protection locked="0"/>
    </xf>
    <xf numFmtId="0" fontId="17" fillId="0" borderId="0" xfId="0" applyFont="1" applyBorder="1" applyAlignment="1">
      <alignment horizontal="justify" vertical="top" wrapText="1"/>
      <protection locked="0"/>
    </xf>
    <xf numFmtId="0" fontId="17" fillId="0" borderId="0" xfId="0" applyFont="1" applyAlignment="1">
      <alignment horizontal="left" vertical="top" wrapText="1" indent="40"/>
      <protection locked="0"/>
    </xf>
    <xf numFmtId="0" fontId="17" fillId="0" borderId="0" xfId="0" applyFont="1" applyAlignment="1">
      <alignment horizontal="left" vertical="top" indent="12"/>
      <protection locked="0"/>
    </xf>
    <xf numFmtId="0" fontId="17" fillId="0" borderId="0" xfId="0" applyFont="1" applyAlignment="1">
      <alignment horizontal="justify" vertical="top" wrapText="1"/>
      <protection locked="0"/>
    </xf>
    <xf numFmtId="0" fontId="0" fillId="2" borderId="0" xfId="0" applyFill="1">
      <protection locked="0"/>
    </xf>
    <xf numFmtId="0" fontId="13" fillId="5" borderId="53" xfId="0" applyFont="1" applyFill="1" applyBorder="1" applyAlignment="1" applyProtection="1">
      <alignment horizontal="left" wrapText="1"/>
    </xf>
    <xf numFmtId="0" fontId="10" fillId="5" borderId="35" xfId="0" applyFont="1" applyFill="1" applyBorder="1" applyAlignment="1" applyProtection="1">
      <alignment horizontal="center" vertical="center" wrapText="1"/>
    </xf>
    <xf numFmtId="0" fontId="0" fillId="2" borderId="20"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0" fillId="2" borderId="23" xfId="0" applyFill="1" applyBorder="1" applyAlignment="1" applyProtection="1">
      <alignment horizontal="left" vertical="top" wrapText="1"/>
    </xf>
    <xf numFmtId="0" fontId="0" fillId="2" borderId="21" xfId="0" applyFill="1" applyBorder="1" applyAlignment="1" applyProtection="1">
      <alignment horizontal="left" vertical="top" wrapText="1"/>
    </xf>
    <xf numFmtId="0" fontId="0" fillId="2" borderId="23" xfId="0" applyFill="1" applyBorder="1" applyAlignment="1" applyProtection="1">
      <alignment horizontal="left" wrapText="1"/>
    </xf>
    <xf numFmtId="0" fontId="0" fillId="2" borderId="22" xfId="0" applyFill="1" applyBorder="1" applyAlignment="1" applyProtection="1">
      <alignment horizontal="left" vertical="top" wrapText="1"/>
    </xf>
    <xf numFmtId="0" fontId="0" fillId="2" borderId="35" xfId="0" applyFill="1" applyBorder="1" applyAlignment="1" applyProtection="1">
      <alignment horizontal="left" vertical="top" wrapText="1"/>
    </xf>
    <xf numFmtId="0" fontId="0" fillId="2" borderId="24"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14" fillId="6" borderId="57" xfId="0" applyFont="1" applyFill="1" applyBorder="1" applyAlignment="1" applyProtection="1">
      <alignment horizontal="center" vertical="center" wrapText="1"/>
    </xf>
    <xf numFmtId="0" fontId="14" fillId="6" borderId="58" xfId="0" applyFont="1" applyFill="1" applyBorder="1" applyAlignment="1" applyProtection="1">
      <alignment horizontal="center" vertical="center" wrapText="1"/>
    </xf>
    <xf numFmtId="0" fontId="14" fillId="6" borderId="56" xfId="0" applyFont="1" applyFill="1" applyBorder="1" applyAlignment="1" applyProtection="1">
      <alignment horizontal="center" vertical="center" wrapText="1"/>
    </xf>
    <xf numFmtId="0" fontId="14" fillId="6" borderId="59"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0" fillId="5" borderId="29" xfId="0" applyFill="1" applyBorder="1" applyAlignment="1" applyProtection="1">
      <alignment horizontal="left" wrapText="1"/>
    </xf>
    <xf numFmtId="0" fontId="0" fillId="5" borderId="61" xfId="0" applyFill="1" applyBorder="1" applyAlignment="1" applyProtection="1">
      <alignment wrapText="1"/>
    </xf>
    <xf numFmtId="0" fontId="0" fillId="5" borderId="20" xfId="0" applyFill="1" applyBorder="1" applyAlignment="1">
      <alignment horizontal="left" wrapText="1" indent="4"/>
      <protection locked="0"/>
    </xf>
    <xf numFmtId="0" fontId="0" fillId="5" borderId="15" xfId="0" applyFill="1" applyBorder="1" applyAlignment="1">
      <alignment horizontal="left" wrapText="1" indent="4"/>
      <protection locked="0"/>
    </xf>
    <xf numFmtId="0" fontId="0" fillId="5" borderId="23" xfId="0" applyFill="1" applyBorder="1" applyAlignment="1">
      <alignment horizontal="left" wrapText="1"/>
      <protection locked="0"/>
    </xf>
    <xf numFmtId="0" fontId="0" fillId="5" borderId="23" xfId="0" applyFill="1" applyBorder="1" applyAlignment="1">
      <alignment horizontal="left" wrapText="1" indent="4"/>
      <protection locked="0"/>
    </xf>
    <xf numFmtId="0" fontId="23" fillId="4" borderId="0" xfId="0" applyFont="1" applyFill="1" applyAlignment="1" applyProtection="1">
      <alignment wrapText="1"/>
    </xf>
    <xf numFmtId="0" fontId="23" fillId="0" borderId="0" xfId="0" applyFont="1" applyAlignment="1" applyProtection="1">
      <alignment wrapText="1"/>
    </xf>
    <xf numFmtId="0" fontId="0" fillId="5" borderId="30" xfId="0" applyFill="1" applyBorder="1" applyAlignment="1" applyProtection="1">
      <alignment horizontal="left" wrapText="1"/>
    </xf>
    <xf numFmtId="164" fontId="0" fillId="0" borderId="16" xfId="0" applyNumberFormat="1" applyBorder="1" applyAlignment="1" applyProtection="1">
      <alignment wrapText="1"/>
      <protection locked="0"/>
    </xf>
    <xf numFmtId="164" fontId="0" fillId="0" borderId="34" xfId="0" applyNumberFormat="1" applyBorder="1" applyAlignment="1" applyProtection="1">
      <alignment wrapText="1"/>
      <protection locked="0"/>
    </xf>
    <xf numFmtId="164" fontId="0" fillId="0" borderId="18" xfId="0" applyNumberFormat="1" applyBorder="1" applyAlignment="1" applyProtection="1">
      <alignment wrapText="1"/>
      <protection locked="0"/>
    </xf>
    <xf numFmtId="0" fontId="0" fillId="5" borderId="32" xfId="0" applyFill="1" applyBorder="1" applyAlignment="1" applyProtection="1">
      <alignment wrapText="1"/>
    </xf>
    <xf numFmtId="0" fontId="13" fillId="5" borderId="90" xfId="0" applyFont="1" applyFill="1" applyBorder="1" applyAlignment="1" applyProtection="1">
      <alignment textRotation="90" wrapText="1"/>
    </xf>
    <xf numFmtId="0" fontId="10" fillId="5" borderId="91" xfId="0" applyFont="1" applyFill="1" applyBorder="1" applyAlignment="1">
      <protection locked="0"/>
    </xf>
    <xf numFmtId="0" fontId="0" fillId="5" borderId="31" xfId="0" applyFill="1" applyBorder="1" applyAlignment="1">
      <alignment wrapText="1"/>
      <protection locked="0"/>
    </xf>
    <xf numFmtId="0" fontId="0" fillId="5" borderId="29" xfId="0" applyFill="1" applyBorder="1" applyAlignment="1">
      <alignment wrapText="1"/>
      <protection locked="0"/>
    </xf>
    <xf numFmtId="0" fontId="0" fillId="5" borderId="61" xfId="0" applyFill="1" applyBorder="1" applyAlignment="1">
      <alignment wrapText="1"/>
      <protection locked="0"/>
    </xf>
    <xf numFmtId="0" fontId="0" fillId="5" borderId="30" xfId="0" applyFill="1" applyBorder="1" applyAlignment="1">
      <alignment wrapText="1"/>
      <protection locked="0"/>
    </xf>
    <xf numFmtId="0" fontId="0" fillId="5" borderId="29" xfId="0" applyFill="1" applyBorder="1" applyAlignment="1">
      <alignment horizontal="left" wrapText="1" indent="4"/>
      <protection locked="0"/>
    </xf>
    <xf numFmtId="0" fontId="0" fillId="5" borderId="30" xfId="0" applyFill="1" applyBorder="1" applyAlignment="1">
      <alignment horizontal="left" wrapText="1" indent="4"/>
      <protection locked="0"/>
    </xf>
    <xf numFmtId="0" fontId="0" fillId="5" borderId="16" xfId="0" applyFill="1" applyBorder="1" applyAlignment="1" applyProtection="1">
      <alignment horizontal="left"/>
    </xf>
    <xf numFmtId="0" fontId="9" fillId="5" borderId="92" xfId="0" applyFont="1" applyFill="1" applyBorder="1" applyAlignment="1">
      <alignment wrapText="1"/>
      <protection locked="0"/>
    </xf>
    <xf numFmtId="0" fontId="9" fillId="5" borderId="96" xfId="0" applyFont="1" applyFill="1" applyBorder="1" applyAlignment="1">
      <alignment wrapText="1"/>
      <protection locked="0"/>
    </xf>
    <xf numFmtId="0" fontId="9" fillId="5" borderId="99" xfId="0" applyFont="1" applyFill="1" applyBorder="1" applyAlignment="1">
      <alignment wrapText="1"/>
      <protection locked="0"/>
    </xf>
    <xf numFmtId="0" fontId="2" fillId="4" borderId="62" xfId="0" applyFont="1" applyFill="1" applyBorder="1" applyAlignment="1">
      <alignment horizontal="center"/>
      <protection locked="0"/>
    </xf>
    <xf numFmtId="2" fontId="2" fillId="4" borderId="62" xfId="0" applyNumberFormat="1" applyFont="1" applyFill="1" applyBorder="1">
      <protection locked="0"/>
    </xf>
    <xf numFmtId="2" fontId="2" fillId="4" borderId="62" xfId="0" applyNumberFormat="1" applyFont="1" applyFill="1" applyBorder="1" applyAlignment="1">
      <alignment horizontal="center"/>
      <protection locked="0"/>
    </xf>
    <xf numFmtId="0" fontId="2" fillId="4" borderId="62" xfId="0" applyFont="1" applyFill="1" applyBorder="1" applyAlignment="1">
      <alignment horizontal="center"/>
      <protection locked="0"/>
    </xf>
    <xf numFmtId="0" fontId="2" fillId="4" borderId="62" xfId="0" applyFont="1" applyFill="1" applyBorder="1" applyAlignment="1">
      <alignment horizontal="center"/>
      <protection locked="0"/>
    </xf>
    <xf numFmtId="0" fontId="13" fillId="5" borderId="86" xfId="0" applyFont="1" applyFill="1" applyBorder="1" applyAlignment="1" applyProtection="1">
      <alignment horizontal="center" wrapText="1"/>
      <protection locked="0"/>
    </xf>
    <xf numFmtId="0" fontId="0" fillId="8" borderId="23" xfId="0" applyFill="1" applyBorder="1" applyAlignment="1" applyProtection="1">
      <alignment horizontal="left" vertical="top" wrapText="1"/>
    </xf>
    <xf numFmtId="0" fontId="0" fillId="8" borderId="20" xfId="0" applyFill="1" applyBorder="1" applyAlignment="1" applyProtection="1">
      <alignment horizontal="left" vertical="top" wrapText="1"/>
    </xf>
    <xf numFmtId="0" fontId="16" fillId="2" borderId="123" xfId="0" applyFont="1" applyFill="1" applyBorder="1" applyAlignment="1" applyProtection="1">
      <alignment horizontal="center" vertical="top" wrapText="1"/>
    </xf>
    <xf numFmtId="0" fontId="0" fillId="5" borderId="23" xfId="0" applyFill="1" applyBorder="1" applyAlignment="1" applyProtection="1">
      <alignment horizontal="left" vertical="top" wrapText="1"/>
    </xf>
    <xf numFmtId="0" fontId="0" fillId="0" borderId="19" xfId="0" applyBorder="1" applyAlignment="1" applyProtection="1">
      <protection locked="0"/>
    </xf>
    <xf numFmtId="0" fontId="0" fillId="0" borderId="10" xfId="0" applyBorder="1" applyAlignment="1" applyProtection="1">
      <protection locked="0"/>
    </xf>
    <xf numFmtId="0" fontId="0" fillId="0" borderId="51" xfId="0" applyBorder="1" applyAlignment="1" applyProtection="1">
      <protection locked="0"/>
    </xf>
    <xf numFmtId="0" fontId="0" fillId="0" borderId="130" xfId="0" applyBorder="1" applyAlignment="1" applyProtection="1">
      <alignment wrapText="1"/>
      <protection locked="0"/>
    </xf>
    <xf numFmtId="0" fontId="34" fillId="7" borderId="9" xfId="0" applyFont="1" applyFill="1" applyBorder="1" applyAlignment="1">
      <alignment horizontal="center" vertical="center" textRotation="45" wrapText="1"/>
      <protection locked="0"/>
    </xf>
    <xf numFmtId="0" fontId="34" fillId="7" borderId="116" xfId="0" applyFont="1" applyFill="1" applyBorder="1" applyAlignment="1">
      <alignment horizontal="center" vertical="center" textRotation="45" wrapText="1"/>
      <protection locked="0"/>
    </xf>
    <xf numFmtId="0" fontId="34" fillId="7" borderId="117" xfId="0" applyFont="1" applyFill="1" applyBorder="1" applyAlignment="1">
      <alignment horizontal="center" vertical="center" textRotation="45" wrapText="1"/>
      <protection locked="0"/>
    </xf>
    <xf numFmtId="9" fontId="35" fillId="2" borderId="3" xfId="0" applyNumberFormat="1" applyFont="1" applyFill="1" applyBorder="1" applyAlignment="1" applyProtection="1">
      <alignment horizontal="right" vertical="center" wrapText="1" indent="1"/>
    </xf>
    <xf numFmtId="9" fontId="36" fillId="4" borderId="98" xfId="0" applyNumberFormat="1" applyFont="1" applyFill="1" applyBorder="1" applyAlignment="1" applyProtection="1">
      <alignment horizontal="right" vertical="center" wrapText="1" indent="1"/>
    </xf>
    <xf numFmtId="9" fontId="35" fillId="2" borderId="98" xfId="0" applyNumberFormat="1" applyFont="1" applyFill="1" applyBorder="1" applyAlignment="1" applyProtection="1">
      <alignment horizontal="right" vertical="center" wrapText="1" indent="1"/>
    </xf>
    <xf numFmtId="9" fontId="35" fillId="2" borderId="101" xfId="0" applyNumberFormat="1" applyFont="1" applyFill="1" applyBorder="1" applyAlignment="1" applyProtection="1">
      <alignment horizontal="right" vertical="center" wrapText="1" indent="1"/>
    </xf>
    <xf numFmtId="0" fontId="37" fillId="3" borderId="84" xfId="0" applyFont="1" applyFill="1" applyBorder="1" applyAlignment="1" applyProtection="1">
      <alignment horizontal="center" vertical="center" wrapText="1"/>
    </xf>
    <xf numFmtId="0" fontId="2" fillId="4" borderId="0" xfId="0" applyFont="1" applyFill="1" applyBorder="1">
      <protection locked="0"/>
    </xf>
    <xf numFmtId="0" fontId="37" fillId="3" borderId="1" xfId="0" applyFont="1" applyFill="1" applyBorder="1" applyAlignment="1" applyProtection="1">
      <alignment horizontal="left" vertical="center" wrapText="1"/>
    </xf>
    <xf numFmtId="0" fontId="46" fillId="0" borderId="0" xfId="1" applyAlignment="1" applyProtection="1"/>
    <xf numFmtId="0" fontId="17" fillId="0" borderId="0" xfId="0" applyFont="1" applyAlignment="1">
      <alignment horizontal="justify" vertical="top" wrapText="1"/>
      <protection locked="0"/>
    </xf>
    <xf numFmtId="0" fontId="20" fillId="0" borderId="0" xfId="0" applyFont="1" applyAlignment="1">
      <alignment horizontal="justify" vertical="top" wrapText="1"/>
      <protection locked="0"/>
    </xf>
    <xf numFmtId="0" fontId="0" fillId="0" borderId="0" xfId="0" applyAlignment="1">
      <alignment horizontal="justify" vertical="top" wrapText="1"/>
      <protection locked="0"/>
    </xf>
    <xf numFmtId="0" fontId="17" fillId="0" borderId="0" xfId="0" applyFont="1" applyAlignment="1">
      <alignment vertical="top" wrapText="1"/>
      <protection locked="0"/>
    </xf>
    <xf numFmtId="0" fontId="17" fillId="0" borderId="0" xfId="0" applyFont="1" applyAlignment="1">
      <alignment horizontal="center" vertical="top" wrapText="1"/>
      <protection locked="0"/>
    </xf>
    <xf numFmtId="0" fontId="22" fillId="0" borderId="0" xfId="0" applyFont="1" applyAlignment="1">
      <alignment horizontal="justify" vertical="top" wrapText="1"/>
      <protection locked="0"/>
    </xf>
    <xf numFmtId="0" fontId="0" fillId="0" borderId="0" xfId="0" applyAlignment="1">
      <alignment vertical="top" wrapText="1"/>
      <protection locked="0"/>
    </xf>
    <xf numFmtId="0" fontId="17" fillId="0" borderId="0" xfId="0" applyFont="1" applyAlignment="1">
      <alignment horizontal="left" vertical="top"/>
      <protection locked="0"/>
    </xf>
    <xf numFmtId="0" fontId="39" fillId="0" borderId="0" xfId="0" applyFont="1" applyBorder="1" applyAlignment="1">
      <alignment horizontal="left" vertical="top" wrapText="1" indent="4"/>
      <protection locked="0"/>
    </xf>
    <xf numFmtId="0" fontId="38" fillId="0" borderId="0" xfId="0" applyFont="1" applyAlignment="1">
      <alignment horizontal="justify" wrapText="1"/>
      <protection locked="0"/>
    </xf>
    <xf numFmtId="0" fontId="22" fillId="0" borderId="0" xfId="0" applyFont="1">
      <protection locked="0"/>
    </xf>
    <xf numFmtId="0" fontId="20" fillId="0" borderId="0" xfId="0" applyFont="1">
      <protection locked="0"/>
    </xf>
    <xf numFmtId="0" fontId="39" fillId="0" borderId="0" xfId="0" applyFont="1" applyAlignment="1">
      <alignment horizontal="justify"/>
      <protection locked="0"/>
    </xf>
    <xf numFmtId="0" fontId="0" fillId="0" borderId="0" xfId="0" applyAlignment="1">
      <alignment horizontal="center" vertical="top" wrapText="1"/>
      <protection locked="0"/>
    </xf>
    <xf numFmtId="0" fontId="0" fillId="0" borderId="67" xfId="0" applyBorder="1" applyAlignment="1">
      <alignment horizontal="justify" vertical="top" wrapText="1"/>
      <protection locked="0"/>
    </xf>
    <xf numFmtId="0" fontId="17" fillId="0" borderId="0" xfId="0" applyFont="1" applyAlignment="1">
      <alignment vertical="top"/>
      <protection locked="0"/>
    </xf>
    <xf numFmtId="0" fontId="0" fillId="0" borderId="0" xfId="0" applyAlignment="1">
      <alignment horizontal="left" vertical="top" wrapText="1"/>
      <protection locked="0"/>
    </xf>
    <xf numFmtId="0" fontId="0" fillId="0" borderId="0" xfId="0" applyAlignment="1">
      <alignment horizontal="justify" vertical="top" wrapText="1"/>
      <protection locked="0"/>
    </xf>
    <xf numFmtId="0" fontId="17" fillId="0" borderId="0" xfId="0" applyFont="1" applyAlignment="1">
      <alignment horizontal="justify" vertical="top" wrapText="1"/>
      <protection locked="0"/>
    </xf>
    <xf numFmtId="0" fontId="0" fillId="2" borderId="0" xfId="0" applyFill="1" applyBorder="1" applyProtection="1"/>
    <xf numFmtId="0" fontId="0" fillId="5" borderId="0" xfId="0" applyFill="1" applyBorder="1" applyAlignment="1">
      <alignment horizontal="left" wrapText="1" indent="4"/>
      <protection locked="0"/>
    </xf>
    <xf numFmtId="0" fontId="42" fillId="5" borderId="110" xfId="0" applyFont="1" applyFill="1" applyBorder="1" applyAlignment="1" applyProtection="1">
      <alignment horizontal="center" wrapText="1"/>
    </xf>
    <xf numFmtId="0" fontId="42" fillId="5" borderId="111" xfId="0" applyFont="1" applyFill="1" applyBorder="1" applyAlignment="1" applyProtection="1">
      <alignment horizontal="center" wrapText="1"/>
    </xf>
    <xf numFmtId="0" fontId="0" fillId="5" borderId="28" xfId="0" applyFill="1" applyBorder="1" applyAlignment="1">
      <alignment horizontal="left" wrapText="1" indent="4"/>
      <protection locked="0"/>
    </xf>
    <xf numFmtId="0" fontId="14" fillId="5" borderId="56" xfId="0" applyFont="1" applyFill="1" applyBorder="1" applyAlignment="1" applyProtection="1">
      <alignment horizontal="center" vertical="center" wrapText="1"/>
    </xf>
    <xf numFmtId="0" fontId="0" fillId="5" borderId="22" xfId="0" applyFill="1" applyBorder="1" applyAlignment="1" applyProtection="1">
      <alignment horizontal="left" vertical="top" wrapText="1"/>
    </xf>
    <xf numFmtId="0" fontId="14" fillId="6" borderId="63" xfId="0" applyFont="1" applyFill="1" applyBorder="1" applyAlignment="1" applyProtection="1">
      <alignment horizontal="center" vertical="center" wrapText="1"/>
    </xf>
    <xf numFmtId="0" fontId="17" fillId="0" borderId="0" xfId="0" applyFont="1" applyAlignment="1">
      <alignment horizontal="justify" vertical="top" wrapText="1"/>
      <protection locked="0"/>
    </xf>
    <xf numFmtId="0" fontId="0" fillId="0" borderId="11" xfId="0" applyBorder="1" applyAlignment="1" applyProtection="1">
      <alignment horizontal="left"/>
      <protection locked="0" hidden="1"/>
    </xf>
    <xf numFmtId="0" fontId="0" fillId="0" borderId="16" xfId="0" applyBorder="1" applyAlignment="1" applyProtection="1">
      <alignment horizontal="left"/>
      <protection locked="0" hidden="1"/>
    </xf>
    <xf numFmtId="0" fontId="0" fillId="0" borderId="10" xfId="0" applyBorder="1" applyAlignment="1" applyProtection="1">
      <alignment wrapText="1"/>
      <protection locked="0" hidden="1"/>
    </xf>
    <xf numFmtId="0" fontId="0" fillId="0" borderId="17" xfId="0" applyBorder="1" applyAlignment="1" applyProtection="1">
      <alignment wrapText="1"/>
      <protection locked="0" hidden="1"/>
    </xf>
    <xf numFmtId="0" fontId="0" fillId="0" borderId="51" xfId="0" applyBorder="1" applyAlignment="1" applyProtection="1">
      <alignment wrapText="1"/>
      <protection locked="0" hidden="1"/>
    </xf>
    <xf numFmtId="0" fontId="0" fillId="0" borderId="12" xfId="0" applyBorder="1" applyAlignment="1" applyProtection="1">
      <alignment wrapText="1"/>
      <protection locked="0" hidden="1"/>
    </xf>
    <xf numFmtId="0" fontId="0" fillId="5" borderId="38" xfId="0" applyFill="1" applyBorder="1" applyAlignment="1" applyProtection="1">
      <alignment wrapText="1"/>
      <protection hidden="1"/>
    </xf>
    <xf numFmtId="0" fontId="0" fillId="0" borderId="14" xfId="0" applyBorder="1" applyAlignment="1" applyProtection="1">
      <alignment wrapText="1"/>
      <protection locked="0" hidden="1"/>
    </xf>
    <xf numFmtId="0" fontId="2" fillId="4" borderId="133" xfId="0" applyFont="1" applyFill="1" applyBorder="1">
      <protection locked="0"/>
    </xf>
    <xf numFmtId="0" fontId="2" fillId="4" borderId="134" xfId="0" applyFont="1" applyFill="1" applyBorder="1">
      <protection locked="0"/>
    </xf>
    <xf numFmtId="0" fontId="2" fillId="4" borderId="135" xfId="0" applyFont="1" applyFill="1" applyBorder="1">
      <protection locked="0"/>
    </xf>
    <xf numFmtId="0" fontId="2" fillId="4" borderId="136" xfId="0" applyFont="1" applyFill="1" applyBorder="1">
      <protection locked="0"/>
    </xf>
    <xf numFmtId="0" fontId="2" fillId="4" borderId="137" xfId="0" applyFont="1" applyFill="1" applyBorder="1">
      <protection locked="0"/>
    </xf>
    <xf numFmtId="0" fontId="2" fillId="4" borderId="138" xfId="0" applyFont="1" applyFill="1" applyBorder="1">
      <protection locked="0"/>
    </xf>
    <xf numFmtId="0" fontId="45" fillId="5" borderId="83" xfId="0" applyFont="1" applyFill="1" applyBorder="1" applyAlignment="1" applyProtection="1">
      <alignment wrapText="1"/>
    </xf>
    <xf numFmtId="9" fontId="45" fillId="5" borderId="84" xfId="2" applyFont="1" applyFill="1" applyBorder="1" applyAlignment="1" applyProtection="1">
      <alignment wrapText="1"/>
    </xf>
    <xf numFmtId="0" fontId="8" fillId="4" borderId="0" xfId="0" applyFont="1" applyFill="1" applyAlignment="1" applyProtection="1">
      <alignment wrapText="1"/>
    </xf>
    <xf numFmtId="0" fontId="45" fillId="5" borderId="82" xfId="0" applyFont="1" applyFill="1" applyBorder="1" applyAlignment="1" applyProtection="1">
      <alignment horizontal="left" wrapText="1"/>
    </xf>
    <xf numFmtId="0" fontId="37" fillId="3" borderId="2" xfId="0" applyFont="1" applyFill="1" applyBorder="1" applyAlignment="1" applyProtection="1">
      <alignment horizontal="left" vertical="center" wrapText="1"/>
    </xf>
    <xf numFmtId="0" fontId="0" fillId="0" borderId="0" xfId="0" applyAlignment="1">
      <alignment horizontal="justify" vertical="top" wrapText="1"/>
      <protection locked="0"/>
    </xf>
    <xf numFmtId="0" fontId="22" fillId="0" borderId="0" xfId="0" applyFont="1" applyAlignment="1">
      <alignment horizontal="justify" vertical="top" wrapText="1"/>
      <protection locked="0"/>
    </xf>
    <xf numFmtId="0" fontId="17" fillId="0" borderId="0" xfId="0" applyFont="1" applyAlignment="1">
      <alignment vertical="top" wrapText="1"/>
      <protection locked="0"/>
    </xf>
    <xf numFmtId="0" fontId="0" fillId="0" borderId="0" xfId="0" applyAlignment="1">
      <alignment horizontal="left" vertical="top" indent="12"/>
      <protection locked="0"/>
    </xf>
    <xf numFmtId="0" fontId="0" fillId="0" borderId="0" xfId="0" applyAlignment="1">
      <alignment vertical="top"/>
      <protection locked="0"/>
    </xf>
    <xf numFmtId="0" fontId="32" fillId="2" borderId="131" xfId="0" applyFont="1" applyFill="1" applyBorder="1" applyAlignment="1">
      <protection locked="0"/>
    </xf>
    <xf numFmtId="0" fontId="32" fillId="2" borderId="132" xfId="0" applyFont="1" applyFill="1" applyBorder="1" applyAlignment="1">
      <protection locked="0"/>
    </xf>
    <xf numFmtId="0" fontId="32" fillId="2" borderId="96" xfId="0" applyFont="1" applyFill="1" applyBorder="1" applyAlignment="1">
      <protection locked="0"/>
    </xf>
    <xf numFmtId="0" fontId="32" fillId="2" borderId="0" xfId="0" applyFont="1" applyFill="1" applyBorder="1" applyAlignment="1">
      <protection locked="0"/>
    </xf>
    <xf numFmtId="0" fontId="29" fillId="10" borderId="99" xfId="0" applyFont="1" applyFill="1" applyBorder="1" applyAlignment="1">
      <protection locked="0"/>
    </xf>
    <xf numFmtId="0" fontId="29" fillId="10" borderId="76" xfId="0" applyFont="1" applyFill="1" applyBorder="1" applyAlignment="1">
      <protection locked="0"/>
    </xf>
    <xf numFmtId="0" fontId="0" fillId="0" borderId="0" xfId="0" applyAlignment="1">
      <alignment horizontal="justify" vertical="top" wrapText="1"/>
      <protection locked="0"/>
    </xf>
    <xf numFmtId="0" fontId="17" fillId="0" borderId="0" xfId="0" applyFont="1" applyAlignment="1">
      <alignment horizontal="justify" vertical="top" wrapText="1"/>
      <protection locked="0"/>
    </xf>
    <xf numFmtId="0" fontId="46" fillId="0" borderId="0" xfId="1" applyAlignment="1" applyProtection="1"/>
    <xf numFmtId="0" fontId="17" fillId="0" borderId="0" xfId="0" applyFont="1" applyAlignment="1">
      <alignment horizontal="center" vertical="top" wrapText="1"/>
      <protection locked="0"/>
    </xf>
    <xf numFmtId="0" fontId="0" fillId="0" borderId="0" xfId="0" applyNumberFormat="1" applyAlignment="1">
      <alignment horizontal="justify" vertical="top" wrapText="1"/>
      <protection locked="0"/>
    </xf>
    <xf numFmtId="0" fontId="46" fillId="0" borderId="10" xfId="1" applyBorder="1" applyAlignment="1" applyProtection="1">
      <alignment wrapText="1"/>
      <protection locked="0"/>
    </xf>
    <xf numFmtId="0" fontId="0" fillId="5" borderId="61" xfId="0" applyFill="1" applyBorder="1" applyAlignment="1" applyProtection="1">
      <alignment horizontal="left" wrapText="1"/>
    </xf>
    <xf numFmtId="0" fontId="0" fillId="5" borderId="142" xfId="0" applyFill="1" applyBorder="1" applyAlignment="1" applyProtection="1">
      <alignment wrapText="1"/>
    </xf>
    <xf numFmtId="164" fontId="0" fillId="0" borderId="13" xfId="0" applyNumberFormat="1" applyBorder="1" applyAlignment="1" applyProtection="1">
      <alignment wrapText="1"/>
      <protection locked="0"/>
    </xf>
    <xf numFmtId="0" fontId="0" fillId="5" borderId="142" xfId="0" applyFill="1" applyBorder="1" applyAlignment="1" applyProtection="1">
      <alignment horizontal="left" wrapText="1"/>
    </xf>
    <xf numFmtId="0" fontId="0" fillId="5" borderId="78" xfId="0" applyFill="1" applyBorder="1" applyAlignment="1" applyProtection="1">
      <alignment horizontal="left" wrapText="1"/>
    </xf>
    <xf numFmtId="164" fontId="0" fillId="0" borderId="36" xfId="0" applyNumberFormat="1" applyBorder="1" applyAlignment="1" applyProtection="1">
      <alignment wrapText="1"/>
      <protection locked="0"/>
    </xf>
    <xf numFmtId="0" fontId="46" fillId="0" borderId="146" xfId="1" applyBorder="1" applyAlignment="1" applyProtection="1">
      <alignment vertical="center" wrapText="1"/>
    </xf>
    <xf numFmtId="0" fontId="46" fillId="0" borderId="38" xfId="1" applyFont="1" applyBorder="1" applyAlignment="1" applyProtection="1">
      <alignment vertical="center" wrapText="1"/>
    </xf>
    <xf numFmtId="0" fontId="46" fillId="0" borderId="37" xfId="1" applyFont="1" applyBorder="1" applyAlignment="1" applyProtection="1">
      <alignment vertical="center" wrapText="1"/>
    </xf>
    <xf numFmtId="0" fontId="46" fillId="0" borderId="51" xfId="1" applyBorder="1" applyAlignment="1" applyProtection="1">
      <alignment vertical="center" wrapText="1"/>
    </xf>
    <xf numFmtId="0" fontId="46" fillId="0" borderId="12" xfId="1" applyFont="1" applyBorder="1" applyAlignment="1" applyProtection="1">
      <alignment vertical="center" wrapText="1"/>
    </xf>
    <xf numFmtId="0" fontId="0" fillId="5" borderId="144" xfId="0" applyFill="1" applyBorder="1" applyAlignment="1" applyProtection="1">
      <alignment wrapText="1"/>
    </xf>
    <xf numFmtId="0" fontId="46" fillId="0" borderId="17" xfId="1" applyFont="1" applyBorder="1" applyAlignment="1" applyProtection="1">
      <alignment vertical="center" wrapText="1"/>
    </xf>
    <xf numFmtId="0" fontId="46" fillId="0" borderId="12" xfId="1" applyBorder="1" applyAlignment="1" applyProtection="1">
      <alignment vertical="center" wrapText="1"/>
    </xf>
    <xf numFmtId="0" fontId="46" fillId="0" borderId="14" xfId="1" applyBorder="1" applyAlignment="1" applyProtection="1">
      <alignment wrapText="1"/>
      <protection locked="0"/>
    </xf>
    <xf numFmtId="0" fontId="0" fillId="5" borderId="29" xfId="0" applyFill="1" applyBorder="1" applyAlignment="1" applyProtection="1">
      <alignment horizontal="left" vertical="center" wrapText="1"/>
    </xf>
    <xf numFmtId="0" fontId="0" fillId="5" borderId="30" xfId="0" applyFill="1" applyBorder="1" applyAlignment="1" applyProtection="1">
      <alignment horizontal="left" vertical="center" wrapText="1"/>
    </xf>
    <xf numFmtId="0" fontId="0" fillId="5" borderId="31" xfId="0" applyFill="1" applyBorder="1" applyAlignment="1" applyProtection="1">
      <alignment horizontal="left" vertical="center" wrapText="1"/>
    </xf>
    <xf numFmtId="0" fontId="0" fillId="5" borderId="32" xfId="0" applyFill="1" applyBorder="1" applyAlignment="1" applyProtection="1">
      <alignment horizontal="left" vertical="center" wrapText="1"/>
    </xf>
    <xf numFmtId="0" fontId="0" fillId="5" borderId="61" xfId="0" applyFill="1" applyBorder="1" applyAlignment="1" applyProtection="1">
      <alignment horizontal="left" vertical="center" wrapText="1"/>
    </xf>
    <xf numFmtId="0" fontId="0" fillId="5" borderId="78"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5" borderId="89" xfId="0" applyFill="1" applyBorder="1" applyAlignment="1">
      <alignment horizontal="left" vertical="center" wrapText="1"/>
      <protection locked="0"/>
    </xf>
    <xf numFmtId="0" fontId="0" fillId="5" borderId="20" xfId="0" applyFill="1" applyBorder="1" applyAlignment="1">
      <alignment horizontal="left" vertical="center" wrapText="1"/>
      <protection locked="0"/>
    </xf>
    <xf numFmtId="0" fontId="0" fillId="5" borderId="20" xfId="0" applyFill="1" applyBorder="1" applyAlignment="1">
      <alignment horizontal="left" vertical="center" wrapText="1" indent="4"/>
      <protection locked="0"/>
    </xf>
    <xf numFmtId="0" fontId="2" fillId="4" borderId="62" xfId="0" applyFont="1" applyFill="1" applyBorder="1" applyAlignment="1">
      <alignment horizontal="center"/>
      <protection locked="0"/>
    </xf>
    <xf numFmtId="0" fontId="0" fillId="5" borderId="105" xfId="0" applyFill="1" applyBorder="1" applyAlignment="1" applyProtection="1">
      <alignment wrapText="1"/>
    </xf>
    <xf numFmtId="0" fontId="0" fillId="5" borderId="30" xfId="0" applyFill="1" applyBorder="1" applyAlignment="1">
      <alignment horizontal="left" wrapText="1"/>
      <protection locked="0"/>
    </xf>
    <xf numFmtId="0" fontId="0" fillId="5" borderId="28" xfId="0" applyFill="1" applyBorder="1" applyAlignment="1">
      <alignment horizontal="left" wrapText="1"/>
      <protection locked="0"/>
    </xf>
    <xf numFmtId="0" fontId="38" fillId="2" borderId="0" xfId="0" applyFont="1" applyFill="1" applyAlignment="1">
      <alignment wrapText="1"/>
      <protection locked="0"/>
    </xf>
    <xf numFmtId="0" fontId="38" fillId="2" borderId="0" xfId="0" applyNumberFormat="1" applyFont="1" applyFill="1" applyAlignment="1">
      <alignment wrapText="1"/>
      <protection locked="0"/>
    </xf>
    <xf numFmtId="0" fontId="38" fillId="2" borderId="0" xfId="0" applyNumberFormat="1" applyFont="1" applyFill="1" applyAlignment="1">
      <alignment horizontal="justify" wrapText="1"/>
      <protection locked="0"/>
    </xf>
    <xf numFmtId="0" fontId="46" fillId="0" borderId="0" xfId="1" applyAlignment="1" applyProtection="1"/>
    <xf numFmtId="0" fontId="46" fillId="0" borderId="0" xfId="1" applyAlignment="1" applyProtection="1">
      <alignment horizontal="left" vertical="top" wrapText="1" indent="4"/>
    </xf>
    <xf numFmtId="0" fontId="17" fillId="0" borderId="0" xfId="0" applyFont="1" applyAlignment="1">
      <alignment vertical="top" wrapText="1"/>
      <protection locked="0"/>
    </xf>
    <xf numFmtId="0" fontId="17" fillId="0" borderId="0" xfId="0" applyFont="1" applyAlignment="1">
      <alignment horizontal="justify" vertical="top" wrapText="1"/>
      <protection locked="0"/>
    </xf>
    <xf numFmtId="0" fontId="17" fillId="0" borderId="0" xfId="0" applyFont="1" applyAlignment="1">
      <alignment horizontal="center" vertical="top" wrapText="1"/>
      <protection locked="0"/>
    </xf>
    <xf numFmtId="0" fontId="0" fillId="0" borderId="0" xfId="0" applyAlignment="1">
      <alignment vertical="top" wrapText="1"/>
      <protection locked="0"/>
    </xf>
    <xf numFmtId="0" fontId="0" fillId="5" borderId="61" xfId="0" applyFill="1" applyBorder="1" applyAlignment="1" applyProtection="1">
      <alignment wrapText="1"/>
    </xf>
    <xf numFmtId="0" fontId="0" fillId="5" borderId="32" xfId="0" applyFill="1" applyBorder="1" applyAlignment="1" applyProtection="1">
      <alignment wrapText="1"/>
    </xf>
    <xf numFmtId="0" fontId="38" fillId="0" borderId="0" xfId="0" applyFont="1" applyAlignment="1">
      <alignment horizontal="justify"/>
      <protection locked="0"/>
    </xf>
    <xf numFmtId="0" fontId="20" fillId="2" borderId="0" xfId="0" applyFont="1" applyFill="1" applyAlignment="1">
      <alignment horizontal="justify" vertical="top" wrapText="1"/>
      <protection locked="0"/>
    </xf>
    <xf numFmtId="0" fontId="17" fillId="2" borderId="0" xfId="0" applyFont="1" applyFill="1" applyAlignment="1">
      <alignment horizontal="justify" vertical="top" wrapText="1"/>
      <protection locked="0"/>
    </xf>
    <xf numFmtId="0" fontId="0" fillId="2" borderId="0" xfId="0" applyFill="1" applyAlignment="1">
      <alignment horizontal="justify" vertical="top" wrapText="1"/>
      <protection locked="0"/>
    </xf>
    <xf numFmtId="0" fontId="20" fillId="2" borderId="0" xfId="0" applyFont="1" applyFill="1">
      <protection locked="0"/>
    </xf>
    <xf numFmtId="0" fontId="38" fillId="2" borderId="0" xfId="0" applyFont="1" applyFill="1">
      <protection locked="0"/>
    </xf>
    <xf numFmtId="0" fontId="0" fillId="2" borderId="0" xfId="0" applyFill="1" applyAlignment="1">
      <alignment horizontal="justify" vertical="top" wrapText="1"/>
      <protection locked="0"/>
    </xf>
    <xf numFmtId="0" fontId="0" fillId="0" borderId="26" xfId="0" applyBorder="1" applyAlignment="1">
      <alignment horizontal="justify" vertical="top" wrapText="1"/>
      <protection locked="0"/>
    </xf>
    <xf numFmtId="0" fontId="0" fillId="2" borderId="32" xfId="0" applyFill="1" applyBorder="1" applyAlignment="1" applyProtection="1">
      <alignment wrapText="1"/>
      <protection locked="0"/>
    </xf>
    <xf numFmtId="0" fontId="0" fillId="2" borderId="28" xfId="0" applyFill="1" applyBorder="1" applyAlignment="1" applyProtection="1">
      <alignment horizontal="left" wrapText="1"/>
      <protection locked="0"/>
    </xf>
    <xf numFmtId="0" fontId="46" fillId="0" borderId="146" xfId="1" applyBorder="1" applyAlignment="1" applyProtection="1">
      <alignment wrapText="1"/>
    </xf>
    <xf numFmtId="0" fontId="46" fillId="0" borderId="12" xfId="1" applyBorder="1" applyAlignment="1" applyProtection="1">
      <alignment wrapText="1"/>
    </xf>
    <xf numFmtId="0" fontId="46" fillId="0" borderId="10" xfId="1" applyBorder="1" applyAlignment="1" applyProtection="1">
      <alignment wrapText="1"/>
    </xf>
    <xf numFmtId="0" fontId="0" fillId="0" borderId="17" xfId="0" applyBorder="1" applyAlignment="1" applyProtection="1">
      <alignment wrapText="1"/>
    </xf>
    <xf numFmtId="0" fontId="46" fillId="0" borderId="19" xfId="1" applyBorder="1" applyAlignment="1" applyProtection="1">
      <alignment wrapText="1"/>
    </xf>
    <xf numFmtId="0" fontId="46" fillId="0" borderId="38" xfId="1" applyBorder="1" applyAlignment="1" applyProtection="1">
      <alignment wrapText="1"/>
    </xf>
    <xf numFmtId="0" fontId="46" fillId="0" borderId="51" xfId="1" applyBorder="1" applyAlignment="1" applyProtection="1">
      <alignment wrapText="1"/>
    </xf>
    <xf numFmtId="0" fontId="46" fillId="0" borderId="17" xfId="1" applyBorder="1" applyAlignment="1" applyProtection="1">
      <alignment wrapText="1"/>
    </xf>
    <xf numFmtId="0" fontId="46" fillId="0" borderId="37" xfId="1" applyBorder="1" applyAlignment="1" applyProtection="1">
      <alignment wrapText="1"/>
    </xf>
    <xf numFmtId="0" fontId="0" fillId="5" borderId="85" xfId="0" applyFill="1" applyBorder="1" applyAlignment="1" applyProtection="1">
      <alignment wrapText="1"/>
    </xf>
    <xf numFmtId="0" fontId="0" fillId="5" borderId="108" xfId="0" applyFill="1" applyBorder="1" applyAlignment="1" applyProtection="1">
      <alignment wrapText="1"/>
    </xf>
    <xf numFmtId="0" fontId="0" fillId="5" borderId="86" xfId="0" applyFill="1" applyBorder="1" applyAlignment="1" applyProtection="1">
      <alignment wrapText="1"/>
    </xf>
    <xf numFmtId="0" fontId="0" fillId="5" borderId="106" xfId="0" applyFill="1" applyBorder="1" applyAlignment="1" applyProtection="1">
      <alignment wrapText="1"/>
    </xf>
    <xf numFmtId="0" fontId="0" fillId="5" borderId="110" xfId="0" applyFill="1" applyBorder="1" applyAlignment="1" applyProtection="1">
      <alignment wrapText="1"/>
    </xf>
    <xf numFmtId="0" fontId="0" fillId="5" borderId="111" xfId="0" applyFill="1" applyBorder="1" applyAlignment="1" applyProtection="1">
      <alignment wrapText="1"/>
    </xf>
    <xf numFmtId="0" fontId="0" fillId="5" borderId="85" xfId="0" applyFill="1" applyBorder="1" applyAlignment="1" applyProtection="1"/>
    <xf numFmtId="0" fontId="0" fillId="5" borderId="108" xfId="0" applyFill="1" applyBorder="1" applyAlignment="1" applyProtection="1"/>
    <xf numFmtId="0" fontId="0" fillId="5" borderId="86" xfId="0" applyFill="1" applyBorder="1" applyAlignment="1" applyProtection="1"/>
    <xf numFmtId="0" fontId="0" fillId="5" borderId="32" xfId="0" applyFill="1" applyBorder="1" applyAlignment="1" applyProtection="1">
      <alignment vertical="top" wrapText="1"/>
    </xf>
    <xf numFmtId="0" fontId="46" fillId="0" borderId="0" xfId="1" applyAlignment="1" applyProtection="1"/>
    <xf numFmtId="0" fontId="20" fillId="0" borderId="0" xfId="0" applyFont="1" applyAlignment="1">
      <alignment horizontal="justify" vertical="top" wrapText="1"/>
      <protection locked="0"/>
    </xf>
    <xf numFmtId="0" fontId="50" fillId="0" borderId="0" xfId="0" applyFont="1" applyAlignment="1">
      <alignment horizontal="center" vertical="top" wrapText="1"/>
      <protection locked="0"/>
    </xf>
    <xf numFmtId="0" fontId="51" fillId="0" borderId="0" xfId="0" applyFont="1">
      <protection locked="0"/>
    </xf>
    <xf numFmtId="0" fontId="52" fillId="0" borderId="0" xfId="0" applyFont="1">
      <protection locked="0"/>
    </xf>
    <xf numFmtId="164" fontId="0" fillId="0" borderId="11" xfId="0" applyNumberFormat="1" applyBorder="1" applyAlignment="1" applyProtection="1">
      <alignment horizontal="center" wrapText="1"/>
      <protection locked="0"/>
    </xf>
    <xf numFmtId="164" fontId="0" fillId="0" borderId="11" xfId="0" applyNumberFormat="1" applyBorder="1" applyAlignment="1" applyProtection="1">
      <alignment horizontal="center" vertical="top" wrapText="1"/>
      <protection locked="0"/>
    </xf>
    <xf numFmtId="0" fontId="46" fillId="0" borderId="0" xfId="1" applyAlignment="1">
      <protection locked="0"/>
    </xf>
    <xf numFmtId="0" fontId="46" fillId="0" borderId="11" xfId="1" applyFont="1" applyBorder="1" applyAlignment="1" applyProtection="1">
      <alignment vertical="center" wrapText="1"/>
    </xf>
    <xf numFmtId="0" fontId="46" fillId="0" borderId="11" xfId="1" applyBorder="1" applyAlignment="1" applyProtection="1">
      <alignment vertical="center" wrapText="1"/>
    </xf>
    <xf numFmtId="0" fontId="47" fillId="0" borderId="11" xfId="1" applyFont="1" applyBorder="1" applyAlignment="1" applyProtection="1">
      <alignment vertical="center" wrapText="1"/>
    </xf>
    <xf numFmtId="0" fontId="46" fillId="0" borderId="145" xfId="1" applyBorder="1" applyAlignment="1" applyProtection="1">
      <alignment wrapText="1"/>
    </xf>
    <xf numFmtId="0" fontId="46" fillId="0" borderId="11" xfId="1" applyBorder="1" applyAlignment="1" applyProtection="1">
      <alignment wrapText="1"/>
    </xf>
    <xf numFmtId="0" fontId="46" fillId="0" borderId="9" xfId="1" applyBorder="1" applyAlignment="1" applyProtection="1">
      <alignment wrapText="1"/>
    </xf>
    <xf numFmtId="0" fontId="0" fillId="0" borderId="16" xfId="0" applyBorder="1" applyAlignment="1" applyProtection="1">
      <alignment wrapText="1"/>
    </xf>
    <xf numFmtId="0" fontId="46" fillId="0" borderId="34" xfId="1" applyBorder="1" applyAlignment="1" applyProtection="1">
      <alignment vertical="center" wrapText="1"/>
    </xf>
    <xf numFmtId="0" fontId="46" fillId="0" borderId="36" xfId="1" applyFont="1" applyBorder="1" applyAlignment="1" applyProtection="1">
      <alignment vertical="center" wrapText="1"/>
    </xf>
    <xf numFmtId="0" fontId="46" fillId="0" borderId="18" xfId="1" applyBorder="1" applyAlignment="1" applyProtection="1">
      <alignment wrapText="1"/>
    </xf>
    <xf numFmtId="0" fontId="46" fillId="0" borderId="143" xfId="1" applyBorder="1" applyAlignment="1" applyProtection="1">
      <alignment wrapText="1"/>
    </xf>
    <xf numFmtId="0" fontId="46" fillId="0" borderId="34" xfId="1" applyBorder="1" applyAlignment="1" applyProtection="1">
      <alignment wrapText="1"/>
    </xf>
    <xf numFmtId="0" fontId="46" fillId="0" borderId="16" xfId="1" applyBorder="1" applyAlignment="1" applyProtection="1">
      <alignment wrapText="1"/>
    </xf>
    <xf numFmtId="0" fontId="46" fillId="0" borderId="145" xfId="1" applyBorder="1" applyAlignment="1" applyProtection="1">
      <alignment vertical="center" wrapText="1"/>
    </xf>
    <xf numFmtId="0" fontId="46" fillId="0" borderId="16" xfId="1" applyFont="1" applyBorder="1" applyAlignment="1" applyProtection="1">
      <alignment vertical="center" wrapText="1"/>
    </xf>
    <xf numFmtId="0" fontId="46" fillId="0" borderId="36" xfId="1" applyBorder="1" applyAlignment="1" applyProtection="1">
      <alignment wrapText="1"/>
    </xf>
    <xf numFmtId="0" fontId="46" fillId="0" borderId="11" xfId="1" applyBorder="1" applyAlignment="1" applyProtection="1">
      <alignment vertical="top" wrapText="1"/>
    </xf>
    <xf numFmtId="0" fontId="46" fillId="0" borderId="11" xfId="1" applyBorder="1" applyAlignment="1" applyProtection="1">
      <alignment vertical="center" wrapText="1"/>
      <protection locked="0"/>
    </xf>
    <xf numFmtId="0" fontId="46" fillId="0" borderId="9" xfId="1" applyBorder="1" applyAlignment="1" applyProtection="1">
      <alignment wrapText="1"/>
      <protection locked="0"/>
    </xf>
    <xf numFmtId="0" fontId="46" fillId="0" borderId="11" xfId="1" applyBorder="1" applyAlignment="1" applyProtection="1">
      <alignment wrapText="1"/>
      <protection locked="0"/>
    </xf>
    <xf numFmtId="0" fontId="46" fillId="0" borderId="13" xfId="1" applyBorder="1" applyAlignment="1" applyProtection="1">
      <alignment wrapText="1"/>
      <protection locked="0"/>
    </xf>
    <xf numFmtId="0" fontId="10" fillId="5" borderId="147" xfId="0" applyFont="1" applyFill="1" applyBorder="1" applyAlignment="1">
      <alignment horizontal="center" wrapText="1"/>
      <protection locked="0"/>
    </xf>
    <xf numFmtId="0" fontId="46" fillId="0" borderId="19" xfId="1" applyFont="1" applyBorder="1" applyAlignment="1" applyProtection="1">
      <alignment vertical="center" wrapText="1"/>
    </xf>
    <xf numFmtId="0" fontId="46" fillId="0" borderId="10" xfId="1" applyBorder="1" applyAlignment="1" applyProtection="1">
      <alignment vertical="center" wrapText="1"/>
    </xf>
    <xf numFmtId="0" fontId="46" fillId="0" borderId="10" xfId="1" applyFont="1" applyBorder="1" applyAlignment="1" applyProtection="1">
      <alignment vertical="center" wrapText="1"/>
    </xf>
    <xf numFmtId="0" fontId="47" fillId="0" borderId="10" xfId="1" applyFont="1" applyBorder="1" applyAlignment="1" applyProtection="1">
      <alignment vertical="center" wrapText="1"/>
    </xf>
    <xf numFmtId="0" fontId="46" fillId="0" borderId="19" xfId="1" applyBorder="1" applyAlignment="1" applyProtection="1">
      <alignment vertical="center" wrapText="1"/>
    </xf>
    <xf numFmtId="0" fontId="46" fillId="0" borderId="148" xfId="1" applyBorder="1" applyAlignment="1" applyProtection="1">
      <alignment wrapText="1"/>
    </xf>
    <xf numFmtId="0" fontId="46" fillId="0" borderId="10" xfId="1" applyBorder="1" applyAlignment="1" applyProtection="1">
      <alignment vertical="top" wrapText="1"/>
    </xf>
    <xf numFmtId="0" fontId="46" fillId="0" borderId="19" xfId="1" applyBorder="1" applyAlignment="1" applyProtection="1">
      <alignment vertical="center" wrapText="1"/>
      <protection locked="0"/>
    </xf>
    <xf numFmtId="0" fontId="6" fillId="5" borderId="35" xfId="0" applyFont="1" applyFill="1" applyBorder="1" applyAlignment="1" applyProtection="1">
      <alignment horizontal="center" wrapText="1"/>
    </xf>
    <xf numFmtId="0" fontId="46" fillId="0" borderId="143" xfId="1" applyBorder="1" applyAlignment="1" applyProtection="1">
      <alignment vertical="center" wrapText="1"/>
    </xf>
    <xf numFmtId="0" fontId="46" fillId="5" borderId="30" xfId="1" applyFill="1" applyBorder="1" applyAlignment="1">
      <alignment horizontal="left" wrapText="1" indent="4"/>
      <protection locked="0"/>
    </xf>
    <xf numFmtId="0" fontId="46" fillId="6" borderId="57" xfId="1" applyFill="1" applyBorder="1" applyAlignment="1" applyProtection="1">
      <alignment horizontal="center" vertical="center" wrapText="1"/>
    </xf>
    <xf numFmtId="0" fontId="46" fillId="5" borderId="20" xfId="1" applyFill="1" applyBorder="1" applyAlignment="1">
      <alignment horizontal="left" wrapText="1" indent="4"/>
      <protection locked="0"/>
    </xf>
    <xf numFmtId="0" fontId="0" fillId="5" borderId="29" xfId="0" applyFill="1" applyBorder="1" applyAlignment="1" applyProtection="1">
      <alignment horizontal="left" vertical="top" wrapText="1"/>
    </xf>
    <xf numFmtId="0" fontId="0" fillId="5" borderId="61" xfId="0" applyFill="1" applyBorder="1" applyAlignment="1" applyProtection="1">
      <alignment horizontal="left" vertical="top" wrapText="1"/>
    </xf>
    <xf numFmtId="0" fontId="0" fillId="5" borderId="127" xfId="0" applyFill="1" applyBorder="1" applyAlignment="1" applyProtection="1">
      <alignment horizontal="left" vertical="top" wrapText="1"/>
    </xf>
    <xf numFmtId="0" fontId="6" fillId="5" borderId="35" xfId="0" applyFont="1" applyFill="1" applyBorder="1" applyAlignment="1" applyProtection="1">
      <alignment vertical="top" wrapText="1"/>
    </xf>
    <xf numFmtId="0" fontId="0" fillId="5" borderId="31" xfId="0" applyFill="1" applyBorder="1" applyAlignment="1" applyProtection="1">
      <alignment vertical="top" wrapText="1"/>
    </xf>
    <xf numFmtId="0" fontId="0" fillId="5" borderId="32" xfId="0" applyFill="1" applyBorder="1" applyAlignment="1" applyProtection="1">
      <alignment horizontal="left" vertical="top" wrapText="1"/>
    </xf>
    <xf numFmtId="0" fontId="0" fillId="5" borderId="29" xfId="0" applyFill="1" applyBorder="1" applyAlignment="1" applyProtection="1">
      <alignment vertical="top" wrapText="1"/>
    </xf>
    <xf numFmtId="0" fontId="0" fillId="5" borderId="30" xfId="0" applyFill="1" applyBorder="1" applyAlignment="1" applyProtection="1">
      <alignment horizontal="left" vertical="top" wrapText="1"/>
    </xf>
    <xf numFmtId="0" fontId="0" fillId="5" borderId="61" xfId="0" applyFill="1" applyBorder="1" applyAlignment="1" applyProtection="1">
      <alignment vertical="top" wrapText="1"/>
    </xf>
    <xf numFmtId="0" fontId="0" fillId="5" borderId="28" xfId="0" applyFill="1" applyBorder="1" applyAlignment="1" applyProtection="1">
      <alignment horizontal="left" vertical="top" wrapText="1"/>
    </xf>
    <xf numFmtId="0" fontId="55" fillId="5" borderId="31" xfId="0" applyFont="1" applyFill="1" applyBorder="1" applyAlignment="1" applyProtection="1">
      <alignment horizontal="center" vertical="center" wrapText="1"/>
    </xf>
    <xf numFmtId="0" fontId="0" fillId="0" borderId="0" xfId="0" applyBorder="1" applyAlignment="1">
      <alignment horizontal="justify" vertical="top" wrapText="1"/>
      <protection locked="0"/>
    </xf>
    <xf numFmtId="0" fontId="59" fillId="0" borderId="0" xfId="0" applyFont="1" applyFill="1" applyBorder="1" applyAlignment="1">
      <alignment horizontal="center" vertical="center" wrapText="1"/>
      <protection locked="0"/>
    </xf>
    <xf numFmtId="0" fontId="56" fillId="7" borderId="153" xfId="0" applyFont="1" applyFill="1" applyBorder="1" applyAlignment="1">
      <alignment vertical="center" wrapText="1"/>
      <protection locked="0"/>
    </xf>
    <xf numFmtId="0" fontId="57" fillId="7" borderId="154" xfId="0" applyFont="1" applyFill="1" applyBorder="1" applyAlignment="1">
      <alignment horizontal="center" vertical="center" wrapText="1"/>
      <protection locked="0"/>
    </xf>
    <xf numFmtId="0" fontId="57" fillId="7" borderId="155" xfId="0" applyFont="1" applyFill="1" applyBorder="1" applyAlignment="1">
      <alignment horizontal="center" vertical="center" wrapText="1"/>
      <protection locked="0"/>
    </xf>
    <xf numFmtId="0" fontId="14" fillId="6" borderId="149" xfId="0" applyFont="1" applyFill="1" applyBorder="1" applyAlignment="1" applyProtection="1">
      <alignment horizontal="center" vertical="center" wrapText="1"/>
    </xf>
    <xf numFmtId="0" fontId="57" fillId="7" borderId="149" xfId="0" applyFont="1" applyFill="1" applyBorder="1" applyAlignment="1">
      <alignment vertical="center" wrapText="1"/>
      <protection locked="0"/>
    </xf>
    <xf numFmtId="0" fontId="60" fillId="14" borderId="157" xfId="0" applyFont="1" applyFill="1" applyBorder="1" applyAlignment="1">
      <alignment vertical="center" wrapText="1"/>
      <protection locked="0"/>
    </xf>
    <xf numFmtId="0" fontId="59" fillId="6" borderId="149" xfId="0" applyFont="1" applyFill="1" applyBorder="1" applyAlignment="1">
      <alignment horizontal="center" vertical="center" wrapText="1"/>
      <protection locked="0"/>
    </xf>
    <xf numFmtId="0" fontId="57" fillId="7" borderId="149" xfId="0" applyFont="1" applyFill="1" applyBorder="1" applyAlignment="1">
      <alignment vertical="top" wrapText="1"/>
      <protection locked="0"/>
    </xf>
    <xf numFmtId="0" fontId="59" fillId="6" borderId="159" xfId="0" applyFont="1" applyFill="1" applyBorder="1" applyAlignment="1">
      <alignment horizontal="center" vertical="center" wrapText="1"/>
      <protection locked="0"/>
    </xf>
    <xf numFmtId="0" fontId="57" fillId="7" borderId="159" xfId="0" applyFont="1" applyFill="1" applyBorder="1" applyAlignment="1">
      <alignment vertical="center" wrapText="1"/>
      <protection locked="0"/>
    </xf>
    <xf numFmtId="0" fontId="60" fillId="14" borderId="160" xfId="0" applyFont="1" applyFill="1" applyBorder="1" applyAlignment="1">
      <alignment vertical="center" wrapText="1"/>
      <protection locked="0"/>
    </xf>
    <xf numFmtId="0" fontId="28" fillId="4" borderId="0" xfId="0" applyFont="1" applyFill="1" applyAlignment="1" applyProtection="1">
      <alignment vertical="center" wrapText="1"/>
    </xf>
    <xf numFmtId="0" fontId="0" fillId="0" borderId="0" xfId="0" applyAlignment="1">
      <alignment horizontal="justify" vertical="top" wrapText="1"/>
      <protection locked="0"/>
    </xf>
    <xf numFmtId="0" fontId="38" fillId="0" borderId="0" xfId="0" applyFont="1" applyAlignment="1">
      <alignment wrapText="1"/>
      <protection locked="0"/>
    </xf>
    <xf numFmtId="0" fontId="0" fillId="0" borderId="0" xfId="0" applyAlignment="1">
      <alignment horizontal="left" vertical="top" wrapText="1"/>
      <protection locked="0"/>
    </xf>
    <xf numFmtId="0" fontId="38" fillId="2" borderId="0" xfId="0" applyNumberFormat="1" applyFont="1" applyFill="1" applyAlignment="1">
      <alignment horizontal="justify" wrapText="1"/>
      <protection locked="0"/>
    </xf>
    <xf numFmtId="0" fontId="38" fillId="2" borderId="0" xfId="0" applyFont="1" applyFill="1" applyAlignment="1">
      <alignment horizontal="justify" wrapText="1"/>
      <protection locked="0"/>
    </xf>
    <xf numFmtId="0" fontId="38" fillId="0" borderId="0" xfId="0" applyFont="1" applyAlignment="1">
      <alignment horizontal="justify" wrapText="1"/>
      <protection locked="0"/>
    </xf>
    <xf numFmtId="0" fontId="39" fillId="0" borderId="0" xfId="0" applyFont="1" applyBorder="1" applyAlignment="1">
      <alignment horizontal="left" vertical="top" wrapText="1" indent="4"/>
      <protection locked="0"/>
    </xf>
    <xf numFmtId="0" fontId="38" fillId="2" borderId="0" xfId="0" applyFont="1" applyFill="1" applyAlignment="1">
      <alignment wrapText="1"/>
      <protection locked="0"/>
    </xf>
    <xf numFmtId="0" fontId="38" fillId="2" borderId="0" xfId="0" applyNumberFormat="1" applyFont="1" applyFill="1" applyAlignment="1">
      <alignment wrapText="1"/>
      <protection locked="0"/>
    </xf>
    <xf numFmtId="0" fontId="38" fillId="0" borderId="0" xfId="0" applyFont="1" applyAlignment="1">
      <alignment horizontal="left" wrapText="1"/>
      <protection locked="0"/>
    </xf>
    <xf numFmtId="0" fontId="0" fillId="2" borderId="0" xfId="0" applyFill="1" applyAlignment="1">
      <alignment horizontal="justify" vertical="top" wrapText="1"/>
      <protection locked="0"/>
    </xf>
    <xf numFmtId="0" fontId="46" fillId="0" borderId="0" xfId="1" applyAlignment="1" applyProtection="1"/>
    <xf numFmtId="0" fontId="46" fillId="0" borderId="0" xfId="1" applyAlignment="1" applyProtection="1">
      <alignment horizontal="left" vertical="top" wrapText="1" indent="4"/>
    </xf>
    <xf numFmtId="0" fontId="20" fillId="0" borderId="0" xfId="0" applyFont="1" applyAlignment="1">
      <alignment horizontal="justify" vertical="top" wrapText="1"/>
      <protection locked="0"/>
    </xf>
    <xf numFmtId="0" fontId="17" fillId="0" borderId="0" xfId="0" applyFont="1" applyAlignment="1">
      <alignment vertical="top" wrapText="1"/>
      <protection locked="0"/>
    </xf>
    <xf numFmtId="0" fontId="0" fillId="0" borderId="139" xfId="0" applyBorder="1" applyAlignment="1">
      <alignment horizontal="justify" vertical="top" wrapText="1"/>
      <protection locked="0"/>
    </xf>
    <xf numFmtId="0" fontId="0" fillId="0" borderId="140" xfId="0" applyBorder="1" applyAlignment="1">
      <alignment horizontal="justify" vertical="top" wrapText="1"/>
      <protection locked="0"/>
    </xf>
    <xf numFmtId="0" fontId="0" fillId="0" borderId="141" xfId="0" applyBorder="1" applyAlignment="1">
      <alignment horizontal="justify" vertical="top" wrapText="1"/>
      <protection locked="0"/>
    </xf>
    <xf numFmtId="0" fontId="0" fillId="0" borderId="44" xfId="0" applyBorder="1" applyAlignment="1">
      <alignment horizontal="justify" vertical="top" wrapText="1"/>
      <protection locked="0"/>
    </xf>
    <xf numFmtId="0" fontId="17" fillId="0" borderId="0" xfId="0" applyFont="1" applyAlignment="1">
      <alignment horizontal="justify" vertical="top" wrapText="1"/>
      <protection locked="0"/>
    </xf>
    <xf numFmtId="0" fontId="46" fillId="0" borderId="0" xfId="1" applyAlignment="1" applyProtection="1">
      <alignment horizontal="left" vertical="top" wrapText="1"/>
    </xf>
    <xf numFmtId="0" fontId="0" fillId="0" borderId="72" xfId="0" applyBorder="1" applyAlignment="1">
      <alignment horizontal="justify" vertical="top" wrapText="1"/>
      <protection locked="0"/>
    </xf>
    <xf numFmtId="0" fontId="0" fillId="0" borderId="73" xfId="0" applyBorder="1" applyAlignment="1">
      <alignment horizontal="justify" vertical="top" wrapText="1"/>
      <protection locked="0"/>
    </xf>
    <xf numFmtId="0" fontId="22" fillId="0" borderId="0" xfId="0" applyFont="1" applyAlignment="1">
      <alignment horizontal="justify" vertical="top" wrapText="1"/>
      <protection locked="0"/>
    </xf>
    <xf numFmtId="0" fontId="0" fillId="0" borderId="0" xfId="0" applyBorder="1" applyAlignment="1">
      <alignment horizontal="justify" vertical="top" wrapText="1"/>
      <protection locked="0"/>
    </xf>
    <xf numFmtId="0" fontId="0" fillId="0" borderId="0" xfId="0" applyNumberFormat="1" applyAlignment="1">
      <alignment horizontal="justify" vertical="top" wrapText="1"/>
      <protection locked="0"/>
    </xf>
    <xf numFmtId="0" fontId="19" fillId="0" borderId="0" xfId="0" applyFont="1" applyAlignment="1">
      <alignment horizontal="center" vertical="top" wrapText="1"/>
      <protection locked="0"/>
    </xf>
    <xf numFmtId="0" fontId="0" fillId="0" borderId="68" xfId="0" applyBorder="1" applyAlignment="1">
      <alignment horizontal="justify" vertical="top" wrapText="1"/>
      <protection locked="0"/>
    </xf>
    <xf numFmtId="0" fontId="0" fillId="0" borderId="69" xfId="0" applyBorder="1" applyAlignment="1">
      <alignment horizontal="justify" vertical="top" wrapText="1"/>
      <protection locked="0"/>
    </xf>
    <xf numFmtId="0" fontId="0" fillId="0" borderId="139" xfId="0" applyBorder="1" applyAlignment="1">
      <alignment vertical="top" wrapText="1"/>
      <protection locked="0"/>
    </xf>
    <xf numFmtId="0" fontId="0" fillId="0" borderId="140" xfId="0" applyBorder="1" applyAlignment="1">
      <alignment vertical="top" wrapText="1"/>
      <protection locked="0"/>
    </xf>
    <xf numFmtId="0" fontId="0" fillId="0" borderId="74" xfId="0" applyBorder="1" applyAlignment="1">
      <alignment horizontal="justify" vertical="top" wrapText="1"/>
      <protection locked="0"/>
    </xf>
    <xf numFmtId="0" fontId="0" fillId="0" borderId="75" xfId="0" applyBorder="1" applyAlignment="1">
      <alignment horizontal="justify" vertical="top" wrapText="1"/>
      <protection locked="0"/>
    </xf>
    <xf numFmtId="0" fontId="18" fillId="0" borderId="70" xfId="0" applyFont="1" applyBorder="1" applyAlignment="1">
      <alignment horizontal="center" vertical="top" wrapText="1"/>
      <protection locked="0"/>
    </xf>
    <xf numFmtId="0" fontId="18" fillId="0" borderId="71" xfId="0" applyFont="1" applyBorder="1" applyAlignment="1">
      <alignment horizontal="center" vertical="top" wrapText="1"/>
      <protection locked="0"/>
    </xf>
    <xf numFmtId="0" fontId="17" fillId="0" borderId="0" xfId="0" applyFont="1" applyAlignment="1">
      <alignment horizontal="center" vertical="top" wrapText="1"/>
      <protection locked="0"/>
    </xf>
    <xf numFmtId="0" fontId="0" fillId="0" borderId="0" xfId="0" applyAlignment="1">
      <alignment vertical="top" wrapText="1"/>
      <protection locked="0"/>
    </xf>
    <xf numFmtId="0" fontId="0" fillId="0" borderId="0" xfId="0" applyNumberFormat="1" applyAlignment="1">
      <alignment vertical="top" wrapText="1"/>
      <protection locked="0"/>
    </xf>
    <xf numFmtId="0" fontId="0" fillId="0" borderId="85" xfId="0" applyBorder="1" applyAlignment="1" applyProtection="1">
      <alignment wrapText="1"/>
      <protection locked="0" hidden="1"/>
    </xf>
    <xf numFmtId="0" fontId="0" fillId="0" borderId="86" xfId="0" applyBorder="1" applyAlignment="1" applyProtection="1">
      <alignment wrapText="1"/>
      <protection locked="0" hidden="1"/>
    </xf>
    <xf numFmtId="0" fontId="0" fillId="5" borderId="85" xfId="0" applyFill="1" applyBorder="1" applyAlignment="1" applyProtection="1">
      <protection locked="0"/>
    </xf>
    <xf numFmtId="0" fontId="0" fillId="5" borderId="108" xfId="0" applyFill="1" applyBorder="1" applyAlignment="1" applyProtection="1">
      <protection locked="0"/>
    </xf>
    <xf numFmtId="0" fontId="0" fillId="5" borderId="128" xfId="0" applyFill="1" applyBorder="1" applyAlignment="1" applyProtection="1">
      <protection locked="0"/>
    </xf>
    <xf numFmtId="0" fontId="0" fillId="5" borderId="129" xfId="0" applyFill="1" applyBorder="1" applyAlignment="1" applyProtection="1">
      <protection locked="0"/>
    </xf>
    <xf numFmtId="0" fontId="6" fillId="5" borderId="120" xfId="0" applyFont="1" applyFill="1" applyBorder="1" applyAlignment="1" applyProtection="1">
      <alignment horizontal="center" wrapText="1"/>
    </xf>
    <xf numFmtId="0" fontId="6" fillId="5" borderId="91" xfId="0" applyFont="1" applyFill="1" applyBorder="1" applyAlignment="1" applyProtection="1">
      <alignment horizontal="center" wrapText="1"/>
    </xf>
    <xf numFmtId="0" fontId="6" fillId="5" borderId="125" xfId="0" applyFont="1" applyFill="1" applyBorder="1" applyAlignment="1" applyProtection="1">
      <alignment horizontal="center" wrapText="1"/>
    </xf>
    <xf numFmtId="0" fontId="6" fillId="5" borderId="126" xfId="0" applyFont="1" applyFill="1" applyBorder="1" applyAlignment="1" applyProtection="1">
      <alignment horizontal="center" wrapText="1"/>
    </xf>
    <xf numFmtId="0" fontId="0" fillId="0" borderId="85" xfId="0" applyBorder="1" applyAlignment="1" applyProtection="1">
      <protection locked="0"/>
    </xf>
    <xf numFmtId="0" fontId="0" fillId="0" borderId="108" xfId="0" applyBorder="1" applyAlignment="1" applyProtection="1">
      <protection locked="0"/>
    </xf>
    <xf numFmtId="0" fontId="0" fillId="0" borderId="9" xfId="0" applyBorder="1" applyAlignment="1" applyProtection="1">
      <protection locked="0"/>
    </xf>
    <xf numFmtId="49" fontId="0" fillId="0" borderId="85" xfId="0" applyNumberFormat="1" applyBorder="1" applyAlignment="1" applyProtection="1">
      <protection locked="0"/>
    </xf>
    <xf numFmtId="49" fontId="0" fillId="0" borderId="108" xfId="0" applyNumberFormat="1" applyBorder="1" applyAlignment="1" applyProtection="1">
      <protection locked="0"/>
    </xf>
    <xf numFmtId="0" fontId="0" fillId="0" borderId="18" xfId="0" applyBorder="1" applyAlignment="1" applyProtection="1">
      <protection locked="0"/>
    </xf>
    <xf numFmtId="0" fontId="7" fillId="2" borderId="25" xfId="0" applyFont="1" applyFill="1" applyBorder="1" applyAlignment="1" applyProtection="1">
      <alignment horizontal="center" vertical="center" textRotation="90" wrapText="1"/>
    </xf>
    <xf numFmtId="0" fontId="7" fillId="2" borderId="26" xfId="0" applyFont="1" applyFill="1" applyBorder="1" applyAlignment="1" applyProtection="1">
      <alignment horizontal="center" vertical="center" textRotation="90" wrapText="1"/>
    </xf>
    <xf numFmtId="0" fontId="7" fillId="2" borderId="27" xfId="0" applyFont="1" applyFill="1" applyBorder="1" applyAlignment="1" applyProtection="1">
      <alignment horizontal="center" vertical="center" textRotation="90" wrapText="1"/>
    </xf>
    <xf numFmtId="0" fontId="0" fillId="0" borderId="106" xfId="0" applyBorder="1" applyAlignment="1" applyProtection="1">
      <alignment horizontal="left"/>
      <protection locked="0" hidden="1"/>
    </xf>
    <xf numFmtId="0" fontId="0" fillId="0" borderId="111" xfId="0" applyBorder="1" applyAlignment="1" applyProtection="1">
      <alignment horizontal="left"/>
      <protection locked="0" hidden="1"/>
    </xf>
    <xf numFmtId="0" fontId="0" fillId="0" borderId="107" xfId="0" applyBorder="1" applyAlignment="1" applyProtection="1">
      <alignment horizontal="left"/>
      <protection locked="0" hidden="1"/>
    </xf>
    <xf numFmtId="0" fontId="0" fillId="0" borderId="113" xfId="0" applyBorder="1" applyAlignment="1" applyProtection="1">
      <alignment horizontal="left"/>
      <protection locked="0" hidden="1"/>
    </xf>
    <xf numFmtId="0" fontId="0" fillId="0" borderId="87" xfId="0" applyBorder="1" applyAlignment="1" applyProtection="1">
      <alignment horizontal="left"/>
      <protection locked="0" hidden="1"/>
    </xf>
    <xf numFmtId="0" fontId="0" fillId="0" borderId="88" xfId="0" applyBorder="1" applyAlignment="1" applyProtection="1">
      <alignment horizontal="left"/>
      <protection locked="0" hidden="1"/>
    </xf>
    <xf numFmtId="0" fontId="0" fillId="0" borderId="85" xfId="0" applyBorder="1" applyAlignment="1" applyProtection="1">
      <alignment horizontal="left"/>
      <protection locked="0" hidden="1"/>
    </xf>
    <xf numFmtId="0" fontId="0" fillId="0" borderId="86" xfId="0" applyBorder="1" applyAlignment="1" applyProtection="1">
      <alignment horizontal="left"/>
      <protection locked="0" hidden="1"/>
    </xf>
    <xf numFmtId="0" fontId="0" fillId="0" borderId="85" xfId="0" applyBorder="1" applyAlignment="1" applyProtection="1">
      <alignment horizontal="left"/>
      <protection locked="0"/>
    </xf>
    <xf numFmtId="0" fontId="0" fillId="0" borderId="108" xfId="0" applyBorder="1" applyAlignment="1" applyProtection="1">
      <alignment horizontal="left"/>
      <protection locked="0"/>
    </xf>
    <xf numFmtId="0" fontId="0" fillId="0" borderId="86" xfId="0" applyBorder="1" applyAlignment="1" applyProtection="1">
      <alignment horizontal="left"/>
      <protection locked="0"/>
    </xf>
    <xf numFmtId="0" fontId="7" fillId="2" borderId="33" xfId="0" applyFont="1" applyFill="1" applyBorder="1" applyAlignment="1" applyProtection="1">
      <alignment horizontal="center" vertical="center" textRotation="90" wrapText="1"/>
    </xf>
    <xf numFmtId="0" fontId="4" fillId="5" borderId="6" xfId="0" applyFont="1" applyFill="1" applyBorder="1" applyAlignment="1" applyProtection="1">
      <alignment horizontal="center"/>
    </xf>
    <xf numFmtId="0" fontId="4" fillId="5" borderId="7" xfId="0" applyFont="1" applyFill="1" applyBorder="1" applyAlignment="1" applyProtection="1">
      <alignment horizontal="center"/>
    </xf>
    <xf numFmtId="0" fontId="4" fillId="5" borderId="124" xfId="0" applyFont="1" applyFill="1" applyBorder="1" applyAlignment="1" applyProtection="1">
      <alignment horizontal="center"/>
    </xf>
    <xf numFmtId="0" fontId="4" fillId="5" borderId="8" xfId="0" applyFont="1" applyFill="1" applyBorder="1" applyAlignment="1" applyProtection="1">
      <alignment horizontal="center"/>
    </xf>
    <xf numFmtId="0" fontId="9" fillId="5" borderId="39" xfId="0" applyFont="1" applyFill="1" applyBorder="1" applyAlignment="1" applyProtection="1">
      <alignment horizontal="center"/>
    </xf>
    <xf numFmtId="0" fontId="9" fillId="5" borderId="40" xfId="0" applyFont="1" applyFill="1" applyBorder="1" applyAlignment="1" applyProtection="1">
      <alignment horizontal="center"/>
    </xf>
    <xf numFmtId="0" fontId="9" fillId="5" borderId="104" xfId="0" applyFont="1" applyFill="1" applyBorder="1" applyAlignment="1" applyProtection="1">
      <alignment horizontal="center"/>
    </xf>
    <xf numFmtId="0" fontId="9" fillId="5" borderId="41" xfId="0" applyFont="1" applyFill="1" applyBorder="1" applyAlignment="1" applyProtection="1">
      <alignment horizontal="center"/>
    </xf>
    <xf numFmtId="0" fontId="7" fillId="2" borderId="69" xfId="0" applyFont="1" applyFill="1" applyBorder="1" applyAlignment="1" applyProtection="1">
      <alignment horizontal="center" vertical="center" textRotation="90" wrapText="1"/>
    </xf>
    <xf numFmtId="0" fontId="0" fillId="0" borderId="87" xfId="0" applyBorder="1" applyAlignment="1" applyProtection="1">
      <alignment wrapText="1"/>
      <protection locked="0" hidden="1"/>
    </xf>
    <xf numFmtId="0" fontId="0" fillId="0" borderId="88" xfId="0" applyBorder="1" applyAlignment="1" applyProtection="1">
      <alignment wrapText="1"/>
      <protection locked="0" hidden="1"/>
    </xf>
    <xf numFmtId="0" fontId="28" fillId="4" borderId="0" xfId="0" applyFont="1" applyFill="1" applyAlignment="1" applyProtection="1">
      <alignment horizontal="left" wrapText="1"/>
    </xf>
    <xf numFmtId="0" fontId="36" fillId="4" borderId="96"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5" fillId="2" borderId="99" xfId="0" applyFont="1" applyFill="1" applyBorder="1" applyAlignment="1" applyProtection="1">
      <alignment horizontal="left" vertical="center" wrapText="1"/>
    </xf>
    <xf numFmtId="0" fontId="35" fillId="2" borderId="76" xfId="0" applyFont="1" applyFill="1" applyBorder="1" applyAlignment="1" applyProtection="1">
      <alignment horizontal="left" vertical="center" wrapText="1"/>
    </xf>
    <xf numFmtId="0" fontId="45" fillId="5" borderId="82" xfId="0" applyFont="1" applyFill="1" applyBorder="1" applyAlignment="1" applyProtection="1">
      <alignment wrapText="1"/>
    </xf>
    <xf numFmtId="0" fontId="45" fillId="5" borderId="83" xfId="0" applyFont="1" applyFill="1" applyBorder="1" applyAlignment="1" applyProtection="1">
      <alignment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96"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28" fillId="9" borderId="25" xfId="0" applyFont="1" applyFill="1" applyBorder="1" applyAlignment="1" applyProtection="1">
      <alignment horizontal="center" vertical="center" textRotation="90" wrapText="1"/>
    </xf>
    <xf numFmtId="0" fontId="28" fillId="9" borderId="26" xfId="0" applyFont="1" applyFill="1" applyBorder="1" applyAlignment="1" applyProtection="1">
      <alignment horizontal="center" vertical="center" textRotation="90" wrapText="1"/>
    </xf>
    <xf numFmtId="0" fontId="28" fillId="9" borderId="27" xfId="0" applyFont="1" applyFill="1" applyBorder="1" applyAlignment="1" applyProtection="1">
      <alignment horizontal="center" vertical="center" textRotation="90" wrapText="1"/>
    </xf>
    <xf numFmtId="0" fontId="4" fillId="5" borderId="1"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3" xfId="0" applyFont="1" applyFill="1" applyBorder="1" applyAlignment="1" applyProtection="1">
      <alignment horizontal="center"/>
    </xf>
    <xf numFmtId="0" fontId="9" fillId="5" borderId="52" xfId="0" applyFont="1" applyFill="1" applyBorder="1" applyAlignment="1" applyProtection="1">
      <alignment horizontal="center"/>
    </xf>
    <xf numFmtId="0" fontId="7" fillId="2" borderId="25" xfId="0" applyFont="1" applyFill="1" applyBorder="1" applyAlignment="1">
      <alignment horizontal="center" vertical="center" textRotation="90" wrapText="1"/>
      <protection locked="0"/>
    </xf>
    <xf numFmtId="0" fontId="7" fillId="2" borderId="26" xfId="0" applyFont="1" applyFill="1" applyBorder="1" applyAlignment="1">
      <alignment horizontal="center" vertical="center" textRotation="90" wrapText="1"/>
      <protection locked="0"/>
    </xf>
    <xf numFmtId="0" fontId="7" fillId="2" borderId="33" xfId="0" applyFont="1" applyFill="1" applyBorder="1" applyAlignment="1">
      <alignment horizontal="center" vertical="center" textRotation="90" wrapText="1"/>
      <protection locked="0"/>
    </xf>
    <xf numFmtId="0" fontId="7" fillId="2" borderId="27" xfId="0" applyFont="1" applyFill="1" applyBorder="1" applyAlignment="1">
      <alignment horizontal="center" vertical="center" textRotation="90" wrapText="1"/>
      <protection locked="0"/>
    </xf>
    <xf numFmtId="0" fontId="18" fillId="5" borderId="115" xfId="0" applyFont="1" applyFill="1" applyBorder="1" applyAlignment="1">
      <alignment horizontal="left" vertical="top" wrapText="1"/>
      <protection locked="0"/>
    </xf>
    <xf numFmtId="0" fontId="18" fillId="5" borderId="114" xfId="0" applyFont="1" applyFill="1" applyBorder="1" applyAlignment="1">
      <alignment horizontal="left" vertical="top" wrapText="1"/>
      <protection locked="0"/>
    </xf>
    <xf numFmtId="0" fontId="0" fillId="5" borderId="110" xfId="0" applyFill="1" applyBorder="1" applyAlignment="1" applyProtection="1">
      <alignment horizontal="center" wrapText="1"/>
    </xf>
    <xf numFmtId="0" fontId="0" fillId="5" borderId="111" xfId="0" applyFill="1" applyBorder="1" applyAlignment="1" applyProtection="1">
      <alignment horizontal="center" wrapText="1"/>
    </xf>
    <xf numFmtId="0" fontId="0" fillId="0" borderId="105" xfId="0" applyBorder="1" applyAlignment="1" applyProtection="1">
      <alignment horizontal="left" wrapText="1"/>
      <protection locked="0"/>
    </xf>
    <xf numFmtId="0" fontId="0" fillId="0" borderId="118" xfId="0" applyBorder="1" applyAlignment="1" applyProtection="1">
      <alignment horizontal="left" wrapText="1"/>
      <protection locked="0"/>
    </xf>
    <xf numFmtId="0" fontId="0" fillId="0" borderId="86" xfId="0" applyBorder="1" applyAlignment="1" applyProtection="1">
      <alignment horizontal="left" wrapText="1"/>
      <protection locked="0"/>
    </xf>
    <xf numFmtId="0" fontId="0" fillId="0" borderId="85" xfId="0" applyBorder="1" applyAlignment="1" applyProtection="1">
      <alignment horizontal="left" wrapText="1"/>
      <protection locked="0"/>
    </xf>
    <xf numFmtId="0" fontId="0" fillId="0" borderId="108" xfId="0" applyBorder="1" applyAlignment="1" applyProtection="1">
      <alignment horizontal="left" wrapText="1"/>
      <protection locked="0"/>
    </xf>
    <xf numFmtId="0" fontId="0" fillId="0" borderId="87" xfId="0" applyBorder="1" applyAlignment="1" applyProtection="1">
      <alignment horizontal="left" wrapText="1"/>
      <protection locked="0"/>
    </xf>
    <xf numFmtId="0" fontId="0" fillId="0" borderId="109" xfId="0" applyBorder="1" applyAlignment="1" applyProtection="1">
      <alignment horizontal="left" wrapText="1"/>
      <protection locked="0"/>
    </xf>
    <xf numFmtId="0" fontId="0" fillId="0" borderId="88" xfId="0" applyBorder="1" applyAlignment="1" applyProtection="1">
      <alignment horizontal="left" wrapText="1"/>
      <protection locked="0"/>
    </xf>
    <xf numFmtId="0" fontId="4" fillId="5" borderId="1" xfId="0" applyFont="1" applyFill="1" applyBorder="1" applyAlignment="1">
      <alignment horizontal="center"/>
      <protection locked="0"/>
    </xf>
    <xf numFmtId="0" fontId="4" fillId="5" borderId="2" xfId="0" applyFont="1" applyFill="1" applyBorder="1" applyAlignment="1">
      <alignment horizontal="center"/>
      <protection locked="0"/>
    </xf>
    <xf numFmtId="0" fontId="4" fillId="5" borderId="3" xfId="0" applyFont="1" applyFill="1" applyBorder="1" applyAlignment="1">
      <alignment horizontal="center"/>
      <protection locked="0"/>
    </xf>
    <xf numFmtId="0" fontId="9" fillId="5" borderId="39" xfId="0" applyFont="1" applyFill="1" applyBorder="1" applyAlignment="1">
      <alignment horizontal="center"/>
      <protection locked="0"/>
    </xf>
    <xf numFmtId="0" fontId="9" fillId="5" borderId="40" xfId="0" applyFont="1" applyFill="1" applyBorder="1" applyAlignment="1">
      <alignment horizontal="center"/>
      <protection locked="0"/>
    </xf>
    <xf numFmtId="0" fontId="9" fillId="5" borderId="104" xfId="0" applyFont="1" applyFill="1" applyBorder="1" applyAlignment="1">
      <alignment horizontal="center"/>
      <protection locked="0"/>
    </xf>
    <xf numFmtId="0" fontId="9" fillId="5" borderId="41" xfId="0" applyFont="1" applyFill="1" applyBorder="1" applyAlignment="1">
      <alignment horizontal="center"/>
      <protection locked="0"/>
    </xf>
    <xf numFmtId="0" fontId="10" fillId="5" borderId="120" xfId="0" applyFont="1" applyFill="1" applyBorder="1" applyAlignment="1">
      <alignment horizontal="center" wrapText="1"/>
      <protection locked="0"/>
    </xf>
    <xf numFmtId="0" fontId="10" fillId="5" borderId="121" xfId="0" applyFont="1" applyFill="1" applyBorder="1" applyAlignment="1">
      <alignment horizontal="center" wrapText="1"/>
      <protection locked="0"/>
    </xf>
    <xf numFmtId="0" fontId="10" fillId="5" borderId="122" xfId="0" applyFont="1" applyFill="1" applyBorder="1" applyAlignment="1">
      <alignment horizontal="center" wrapText="1"/>
      <protection locked="0"/>
    </xf>
    <xf numFmtId="0" fontId="0" fillId="5" borderId="106" xfId="0" applyFill="1" applyBorder="1" applyAlignment="1" applyProtection="1">
      <alignment horizontal="center" wrapText="1"/>
    </xf>
    <xf numFmtId="0" fontId="0" fillId="0" borderId="85" xfId="0" applyBorder="1" applyAlignment="1" applyProtection="1">
      <alignment wrapText="1"/>
      <protection locked="0"/>
    </xf>
    <xf numFmtId="0" fontId="0" fillId="0" borderId="108" xfId="0" applyBorder="1" applyAlignment="1" applyProtection="1">
      <alignment wrapText="1"/>
      <protection locked="0"/>
    </xf>
    <xf numFmtId="0" fontId="0" fillId="0" borderId="86" xfId="0" applyBorder="1" applyAlignment="1" applyProtection="1">
      <alignment wrapText="1"/>
      <protection locked="0"/>
    </xf>
    <xf numFmtId="0" fontId="0" fillId="5" borderId="9" xfId="0" applyFill="1" applyBorder="1" applyAlignment="1" applyProtection="1">
      <alignment horizontal="center" vertical="center" wrapText="1"/>
    </xf>
    <xf numFmtId="0" fontId="0" fillId="5" borderId="115" xfId="0" applyFill="1" applyBorder="1" applyAlignment="1">
      <alignment horizontal="left" vertical="top" wrapText="1"/>
      <protection locked="0"/>
    </xf>
    <xf numFmtId="0" fontId="0" fillId="5" borderId="32" xfId="0" applyFill="1" applyBorder="1" applyAlignment="1">
      <alignment horizontal="left" vertical="top" wrapText="1"/>
      <protection locked="0"/>
    </xf>
    <xf numFmtId="0" fontId="0" fillId="5" borderId="110" xfId="0" applyFill="1" applyBorder="1" applyAlignment="1" applyProtection="1">
      <alignment horizontal="center" wrapText="1"/>
      <protection locked="0"/>
    </xf>
    <xf numFmtId="0" fontId="0" fillId="5" borderId="110" xfId="0" applyFill="1" applyBorder="1" applyAlignment="1" applyProtection="1">
      <alignment horizontal="center"/>
      <protection locked="0"/>
    </xf>
    <xf numFmtId="0" fontId="0" fillId="0" borderId="87" xfId="0" applyBorder="1" applyAlignment="1" applyProtection="1">
      <alignment wrapText="1"/>
      <protection locked="0"/>
    </xf>
    <xf numFmtId="0" fontId="0" fillId="0" borderId="109" xfId="0" applyBorder="1" applyAlignment="1" applyProtection="1">
      <alignment wrapText="1"/>
      <protection locked="0"/>
    </xf>
    <xf numFmtId="0" fontId="0" fillId="0" borderId="88" xfId="0" applyBorder="1" applyAlignment="1" applyProtection="1">
      <alignment wrapText="1"/>
      <protection locked="0"/>
    </xf>
    <xf numFmtId="0" fontId="0" fillId="0" borderId="107" xfId="0" applyBorder="1" applyAlignment="1" applyProtection="1">
      <alignment horizontal="left" wrapText="1"/>
      <protection locked="0"/>
    </xf>
    <xf numFmtId="0" fontId="0" fillId="0" borderId="112" xfId="0" applyBorder="1" applyAlignment="1" applyProtection="1">
      <alignment horizontal="left" wrapText="1"/>
      <protection locked="0"/>
    </xf>
    <xf numFmtId="0" fontId="0" fillId="0" borderId="113" xfId="0" applyBorder="1" applyAlignment="1" applyProtection="1">
      <alignment horizontal="left" wrapText="1"/>
      <protection locked="0"/>
    </xf>
    <xf numFmtId="0" fontId="0" fillId="0" borderId="119" xfId="0" applyBorder="1" applyAlignment="1" applyProtection="1">
      <alignment horizontal="left" wrapText="1"/>
      <protection locked="0"/>
    </xf>
    <xf numFmtId="0" fontId="42" fillId="5" borderId="108" xfId="0" applyFont="1" applyFill="1" applyBorder="1" applyAlignment="1" applyProtection="1">
      <alignment horizontal="center" wrapText="1"/>
    </xf>
    <xf numFmtId="0" fontId="42" fillId="5" borderId="86" xfId="0" applyFont="1" applyFill="1" applyBorder="1" applyAlignment="1" applyProtection="1">
      <alignment horizontal="center" wrapText="1"/>
    </xf>
    <xf numFmtId="0" fontId="0" fillId="0" borderId="86" xfId="0" applyBorder="1" applyAlignment="1" applyProtection="1">
      <protection locked="0"/>
    </xf>
    <xf numFmtId="0" fontId="0" fillId="0" borderId="20" xfId="0" applyBorder="1" applyAlignment="1" applyProtection="1">
      <alignment horizontal="left"/>
      <protection locked="0" hidden="1"/>
    </xf>
    <xf numFmtId="0" fontId="0" fillId="0" borderId="107" xfId="0" applyBorder="1" applyAlignment="1" applyProtection="1">
      <alignment wrapText="1"/>
      <protection locked="0"/>
    </xf>
    <xf numFmtId="0" fontId="0" fillId="0" borderId="112" xfId="0" applyBorder="1" applyAlignment="1" applyProtection="1">
      <alignment wrapText="1"/>
      <protection locked="0"/>
    </xf>
    <xf numFmtId="0" fontId="5" fillId="4" borderId="0" xfId="0" applyFont="1" applyFill="1" applyBorder="1" applyAlignment="1">
      <alignment wrapText="1"/>
      <protection locked="0"/>
    </xf>
    <xf numFmtId="0" fontId="0" fillId="5" borderId="106" xfId="0" applyFill="1" applyBorder="1" applyAlignment="1" applyProtection="1">
      <alignment horizontal="left" wrapText="1"/>
    </xf>
    <xf numFmtId="0" fontId="0" fillId="5" borderId="110" xfId="0" applyFill="1" applyBorder="1" applyAlignment="1" applyProtection="1">
      <alignment horizontal="left" wrapText="1"/>
    </xf>
    <xf numFmtId="0" fontId="0" fillId="5" borderId="111" xfId="0" applyFill="1" applyBorder="1" applyAlignment="1" applyProtection="1">
      <alignment horizontal="left" wrapText="1"/>
    </xf>
    <xf numFmtId="0" fontId="0" fillId="5" borderId="105" xfId="0" applyFill="1" applyBorder="1" applyAlignment="1" applyProtection="1">
      <alignment horizontal="left" wrapText="1"/>
    </xf>
    <xf numFmtId="0" fontId="0" fillId="5" borderId="118" xfId="0" applyFill="1" applyBorder="1" applyAlignment="1" applyProtection="1">
      <alignment horizontal="left" wrapText="1"/>
    </xf>
    <xf numFmtId="0" fontId="0" fillId="5" borderId="23" xfId="0" applyFill="1" applyBorder="1" applyAlignment="1" applyProtection="1">
      <alignment horizontal="left" wrapText="1"/>
    </xf>
    <xf numFmtId="0" fontId="42" fillId="5" borderId="118" xfId="0" applyFont="1" applyFill="1" applyBorder="1" applyAlignment="1" applyProtection="1">
      <alignment horizontal="center" wrapText="1"/>
    </xf>
    <xf numFmtId="0" fontId="42" fillId="5" borderId="119" xfId="0" applyFont="1" applyFill="1" applyBorder="1" applyAlignment="1" applyProtection="1">
      <alignment horizontal="center" wrapText="1"/>
    </xf>
    <xf numFmtId="0" fontId="0" fillId="5" borderId="85" xfId="0" applyFill="1" applyBorder="1" applyAlignment="1" applyProtection="1">
      <alignment horizontal="left" wrapText="1"/>
    </xf>
    <xf numFmtId="0" fontId="0" fillId="5" borderId="108" xfId="0" applyFill="1" applyBorder="1" applyAlignment="1" applyProtection="1">
      <alignment horizontal="left" wrapText="1"/>
    </xf>
    <xf numFmtId="0" fontId="0" fillId="5" borderId="86" xfId="0" applyFill="1" applyBorder="1" applyAlignment="1" applyProtection="1">
      <alignment horizontal="left" wrapText="1"/>
    </xf>
    <xf numFmtId="164" fontId="0" fillId="0" borderId="145" xfId="0" applyNumberFormat="1" applyBorder="1" applyAlignment="1" applyProtection="1">
      <alignment horizontal="center" wrapText="1"/>
      <protection locked="0"/>
    </xf>
    <xf numFmtId="164" fontId="0" fillId="0" borderId="11" xfId="0" applyNumberFormat="1" applyBorder="1" applyAlignment="1" applyProtection="1">
      <alignment horizontal="center" wrapText="1"/>
      <protection locked="0"/>
    </xf>
    <xf numFmtId="164" fontId="0" fillId="0" borderId="34" xfId="0" applyNumberFormat="1" applyBorder="1" applyAlignment="1" applyProtection="1">
      <alignment horizontal="center" wrapText="1"/>
      <protection locked="0"/>
    </xf>
    <xf numFmtId="0" fontId="7" fillId="2" borderId="26"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31" fillId="0" borderId="26" xfId="0" applyFont="1" applyBorder="1">
      <protection locked="0"/>
    </xf>
    <xf numFmtId="0" fontId="31" fillId="0" borderId="33" xfId="0" applyFont="1" applyBorder="1">
      <protection locked="0"/>
    </xf>
    <xf numFmtId="0" fontId="0" fillId="5" borderId="61" xfId="0" applyFill="1" applyBorder="1" applyAlignment="1" applyProtection="1">
      <alignment wrapText="1"/>
    </xf>
    <xf numFmtId="0" fontId="0" fillId="5" borderId="32" xfId="0" applyFill="1" applyBorder="1" applyAlignment="1" applyProtection="1">
      <alignment wrapText="1"/>
    </xf>
    <xf numFmtId="0" fontId="0" fillId="5" borderId="144" xfId="0" applyFill="1" applyBorder="1" applyAlignment="1" applyProtection="1">
      <alignment wrapText="1"/>
    </xf>
    <xf numFmtId="0" fontId="0" fillId="5" borderId="142" xfId="0" applyFill="1" applyBorder="1" applyAlignment="1" applyProtection="1">
      <alignment wrapText="1"/>
    </xf>
    <xf numFmtId="0" fontId="0" fillId="5" borderId="61" xfId="0" applyFill="1" applyBorder="1" applyAlignment="1" applyProtection="1">
      <alignment horizontal="left" wrapText="1"/>
    </xf>
    <xf numFmtId="0" fontId="0" fillId="5" borderId="142" xfId="0" applyFill="1" applyBorder="1" applyAlignment="1" applyProtection="1">
      <alignment horizontal="left" wrapText="1"/>
    </xf>
    <xf numFmtId="0" fontId="54" fillId="5" borderId="96" xfId="0" applyFont="1" applyFill="1" applyBorder="1" applyAlignment="1" applyProtection="1">
      <alignment horizontal="center" vertical="center" wrapText="1"/>
    </xf>
    <xf numFmtId="0" fontId="54" fillId="5" borderId="0" xfId="0" applyFont="1" applyFill="1" applyBorder="1" applyAlignment="1" applyProtection="1">
      <alignment horizontal="center" vertical="center" wrapText="1"/>
    </xf>
    <xf numFmtId="0" fontId="4" fillId="5" borderId="96" xfId="0" applyFont="1" applyFill="1" applyBorder="1" applyAlignment="1" applyProtection="1">
      <alignment horizontal="center"/>
    </xf>
    <xf numFmtId="0" fontId="4" fillId="5" borderId="0" xfId="0" applyFont="1" applyFill="1" applyBorder="1" applyAlignment="1" applyProtection="1">
      <alignment horizontal="center"/>
    </xf>
    <xf numFmtId="0" fontId="9" fillId="5" borderId="96"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164" fontId="0" fillId="0" borderId="143" xfId="0" applyNumberFormat="1" applyBorder="1" applyAlignment="1" applyProtection="1">
      <alignment horizontal="center" wrapText="1"/>
      <protection locked="0"/>
    </xf>
    <xf numFmtId="164" fontId="0" fillId="0" borderId="36" xfId="0" applyNumberFormat="1" applyBorder="1" applyAlignment="1" applyProtection="1">
      <alignment horizontal="center" wrapText="1"/>
      <protection locked="0"/>
    </xf>
    <xf numFmtId="9" fontId="30" fillId="11" borderId="76" xfId="0" applyNumberFormat="1" applyFont="1" applyFill="1" applyBorder="1" applyAlignment="1">
      <alignment horizontal="center"/>
      <protection locked="0"/>
    </xf>
    <xf numFmtId="0" fontId="30" fillId="11" borderId="76" xfId="0" applyFont="1" applyFill="1" applyBorder="1" applyAlignment="1">
      <alignment horizontal="center"/>
      <protection locked="0"/>
    </xf>
    <xf numFmtId="0" fontId="30" fillId="11" borderId="101" xfId="0" applyFont="1" applyFill="1" applyBorder="1" applyAlignment="1">
      <alignment horizontal="center"/>
      <protection locked="0"/>
    </xf>
    <xf numFmtId="9" fontId="33" fillId="5" borderId="0" xfId="2" applyFont="1" applyFill="1" applyBorder="1" applyAlignment="1">
      <alignment horizontal="center"/>
    </xf>
    <xf numFmtId="9" fontId="33" fillId="5" borderId="98" xfId="2" applyFont="1" applyFill="1" applyBorder="1" applyAlignment="1">
      <alignment horizontal="center"/>
    </xf>
    <xf numFmtId="0" fontId="2" fillId="4" borderId="62" xfId="0" applyFont="1" applyFill="1" applyBorder="1" applyAlignment="1">
      <alignment horizontal="center"/>
      <protection locked="0"/>
    </xf>
    <xf numFmtId="2" fontId="29" fillId="3" borderId="103" xfId="0" applyNumberFormat="1" applyFont="1" applyFill="1" applyBorder="1" applyAlignment="1">
      <alignment horizontal="center" wrapText="1"/>
      <protection locked="0"/>
    </xf>
    <xf numFmtId="2" fontId="29" fillId="3" borderId="71" xfId="0" applyNumberFormat="1" applyFont="1" applyFill="1" applyBorder="1" applyAlignment="1">
      <alignment horizontal="center" wrapText="1"/>
      <protection locked="0"/>
    </xf>
    <xf numFmtId="0" fontId="27" fillId="4" borderId="79" xfId="0" applyFont="1" applyFill="1" applyBorder="1" applyAlignment="1">
      <alignment horizontal="center"/>
      <protection locked="0"/>
    </xf>
    <xf numFmtId="0" fontId="27" fillId="4" borderId="80" xfId="0" applyFont="1" applyFill="1" applyBorder="1" applyAlignment="1">
      <alignment horizontal="center"/>
      <protection locked="0"/>
    </xf>
    <xf numFmtId="0" fontId="27" fillId="4" borderId="81" xfId="0" applyFont="1" applyFill="1" applyBorder="1" applyAlignment="1">
      <alignment horizontal="center"/>
      <protection locked="0"/>
    </xf>
    <xf numFmtId="0" fontId="29" fillId="3" borderId="102" xfId="0" applyFont="1" applyFill="1" applyBorder="1">
      <protection locked="0"/>
    </xf>
    <xf numFmtId="0" fontId="29" fillId="3" borderId="103" xfId="0" applyFont="1" applyFill="1" applyBorder="1">
      <protection locked="0"/>
    </xf>
    <xf numFmtId="0" fontId="9" fillId="5" borderId="93" xfId="0" applyFont="1" applyFill="1" applyBorder="1" applyAlignment="1">
      <alignment wrapText="1"/>
      <protection locked="0"/>
    </xf>
    <xf numFmtId="0" fontId="9" fillId="5" borderId="94" xfId="0" applyFont="1" applyFill="1" applyBorder="1" applyAlignment="1">
      <alignment wrapText="1"/>
      <protection locked="0"/>
    </xf>
    <xf numFmtId="0" fontId="4" fillId="5" borderId="95" xfId="0" applyFont="1" applyFill="1" applyBorder="1" applyAlignment="1">
      <alignment horizontal="center" vertical="center" wrapText="1"/>
      <protection locked="0"/>
    </xf>
    <xf numFmtId="0" fontId="4" fillId="5" borderId="98" xfId="0" applyFont="1" applyFill="1" applyBorder="1" applyAlignment="1">
      <alignment horizontal="center" vertical="center" wrapText="1"/>
      <protection locked="0"/>
    </xf>
    <xf numFmtId="0" fontId="4" fillId="5" borderId="101" xfId="0" applyFont="1" applyFill="1" applyBorder="1" applyAlignment="1">
      <alignment horizontal="center" vertical="center" wrapText="1"/>
      <protection locked="0"/>
    </xf>
    <xf numFmtId="0" fontId="26" fillId="5" borderId="0" xfId="0" applyFont="1" applyFill="1" applyBorder="1" applyAlignment="1">
      <alignment wrapText="1"/>
      <protection locked="0"/>
    </xf>
    <xf numFmtId="0" fontId="26" fillId="5" borderId="97" xfId="0" applyFont="1" applyFill="1" applyBorder="1" applyAlignment="1">
      <alignment wrapText="1"/>
      <protection locked="0"/>
    </xf>
    <xf numFmtId="0" fontId="26" fillId="5" borderId="76" xfId="0" applyFont="1" applyFill="1" applyBorder="1" applyAlignment="1">
      <alignment wrapText="1"/>
      <protection locked="0"/>
    </xf>
    <xf numFmtId="0" fontId="26" fillId="5" borderId="100" xfId="0" applyFont="1" applyFill="1" applyBorder="1" applyAlignment="1">
      <alignment wrapText="1"/>
      <protection locked="0"/>
    </xf>
    <xf numFmtId="0" fontId="24" fillId="3" borderId="45" xfId="0" applyFont="1" applyFill="1" applyBorder="1" applyAlignment="1">
      <alignment horizontal="center"/>
      <protection locked="0"/>
    </xf>
    <xf numFmtId="0" fontId="24" fillId="3" borderId="46" xfId="0" applyFont="1" applyFill="1" applyBorder="1" applyAlignment="1">
      <alignment horizontal="center"/>
      <protection locked="0"/>
    </xf>
    <xf numFmtId="0" fontId="24" fillId="3" borderId="47" xfId="0" applyFont="1" applyFill="1" applyBorder="1" applyAlignment="1">
      <alignment horizontal="center"/>
      <protection locked="0"/>
    </xf>
    <xf numFmtId="0" fontId="44" fillId="3" borderId="48" xfId="1" applyFont="1" applyFill="1" applyBorder="1" applyAlignment="1" applyProtection="1">
      <alignment horizontal="center"/>
    </xf>
    <xf numFmtId="0" fontId="44" fillId="3" borderId="49" xfId="1" applyFont="1" applyFill="1" applyBorder="1" applyAlignment="1" applyProtection="1">
      <alignment horizontal="center"/>
    </xf>
    <xf numFmtId="0" fontId="44" fillId="3" borderId="50" xfId="1" applyFont="1" applyFill="1" applyBorder="1" applyAlignment="1" applyProtection="1">
      <alignment horizontal="center"/>
    </xf>
    <xf numFmtId="0" fontId="9" fillId="5" borderId="42" xfId="0" applyFont="1" applyFill="1" applyBorder="1" applyAlignment="1">
      <alignment horizontal="center" wrapText="1"/>
      <protection locked="0"/>
    </xf>
    <xf numFmtId="0" fontId="9" fillId="5" borderId="43" xfId="0" applyFont="1" applyFill="1" applyBorder="1" applyAlignment="1">
      <alignment horizontal="center" wrapText="1"/>
      <protection locked="0"/>
    </xf>
    <xf numFmtId="0" fontId="9" fillId="5" borderId="44" xfId="0" applyFont="1" applyFill="1" applyBorder="1" applyAlignment="1">
      <alignment horizontal="center" wrapText="1"/>
      <protection locked="0"/>
    </xf>
    <xf numFmtId="0" fontId="18" fillId="12" borderId="149" xfId="0" applyFont="1" applyFill="1" applyBorder="1" applyAlignment="1">
      <alignment horizontal="left" vertical="center" wrapText="1"/>
      <protection locked="0"/>
    </xf>
    <xf numFmtId="0" fontId="3" fillId="0" borderId="149" xfId="0" applyFont="1" applyBorder="1" applyAlignment="1">
      <alignment horizontal="left" vertical="top" wrapText="1"/>
      <protection locked="0"/>
    </xf>
    <xf numFmtId="0" fontId="18" fillId="12" borderId="149" xfId="0" applyFont="1" applyFill="1" applyBorder="1" applyAlignment="1">
      <alignment horizontal="left" vertical="center"/>
      <protection locked="0"/>
    </xf>
    <xf numFmtId="0" fontId="58" fillId="13" borderId="156" xfId="0" applyFont="1" applyFill="1" applyBorder="1" applyAlignment="1">
      <alignment horizontal="center" vertical="center" textRotation="90" wrapText="1"/>
      <protection locked="0"/>
    </xf>
    <xf numFmtId="0" fontId="58" fillId="13" borderId="158" xfId="0" applyFont="1" applyFill="1" applyBorder="1" applyAlignment="1">
      <alignment horizontal="center" vertical="center" textRotation="90" wrapText="1"/>
      <protection locked="0"/>
    </xf>
    <xf numFmtId="0" fontId="18" fillId="0" borderId="150" xfId="0" applyFont="1" applyBorder="1" applyAlignment="1">
      <alignment horizontal="center" vertical="center" wrapText="1"/>
      <protection locked="0"/>
    </xf>
    <xf numFmtId="0" fontId="18" fillId="0" borderId="151" xfId="0" applyFont="1" applyBorder="1" applyAlignment="1">
      <alignment horizontal="center" vertical="center" wrapText="1"/>
      <protection locked="0"/>
    </xf>
    <xf numFmtId="0" fontId="18" fillId="0" borderId="152" xfId="0" applyFont="1" applyBorder="1" applyAlignment="1">
      <alignment horizontal="center" vertical="center" wrapText="1"/>
      <protection locked="0"/>
    </xf>
  </cellXfs>
  <cellStyles count="4">
    <cellStyle name="Followed Hyperlink" xfId="3" builtinId="9" hidden="1"/>
    <cellStyle name="Hyperlink" xfId="1" builtinId="8" customBuiltin="1"/>
    <cellStyle name="Normal" xfId="0" builtinId="0" customBuiltin="1"/>
    <cellStyle name="Percent" xfId="2" builtinId="5"/>
  </cellStyles>
  <dxfs count="54">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stop position="0">
            <color rgb="FF00B050"/>
          </stop>
          <stop position="1">
            <color theme="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ont>
        <color auto="1"/>
      </font>
      <fill>
        <gradientFill degree="180">
          <stop position="0">
            <color theme="0"/>
          </stop>
          <stop position="1">
            <color rgb="FF00B050"/>
          </stop>
        </gradientFill>
      </fill>
    </dxf>
    <dxf>
      <font>
        <color auto="1"/>
      </font>
      <fill>
        <gradientFill degree="180">
          <stop position="0">
            <color theme="0"/>
          </stop>
          <stop position="1">
            <color rgb="FFFF0000"/>
          </stop>
        </gradientFill>
      </fill>
    </dxf>
    <dxf>
      <font>
        <color auto="1"/>
      </font>
      <fill>
        <gradientFill degree="180">
          <stop position="0">
            <color theme="0"/>
          </stop>
          <stop position="1">
            <color rgb="FFFF9933"/>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ont>
        <color auto="1"/>
      </font>
      <fill>
        <gradientFill degree="180">
          <stop position="0">
            <color theme="0"/>
          </stop>
          <stop position="1">
            <color rgb="FF00B050"/>
          </stop>
        </gradientFill>
      </fill>
    </dxf>
    <dxf>
      <font>
        <color auto="1"/>
      </font>
      <fill>
        <gradientFill degree="180">
          <stop position="0">
            <color theme="0"/>
          </stop>
          <stop position="1">
            <color rgb="FFFF0000"/>
          </stop>
        </gradientFill>
      </fill>
    </dxf>
    <dxf>
      <font>
        <color auto="1"/>
      </font>
      <fill>
        <gradientFill degree="180">
          <stop position="0">
            <color theme="0"/>
          </stop>
          <stop position="1">
            <color rgb="FFFF9933"/>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
      <fill>
        <gradientFill degree="180">
          <stop position="0">
            <color theme="0"/>
          </stop>
          <stop position="1">
            <color rgb="FF00B050"/>
          </stop>
        </gradientFill>
      </fill>
    </dxf>
    <dxf>
      <fill>
        <gradientFill degree="180">
          <stop position="0">
            <color theme="0"/>
          </stop>
          <stop position="1">
            <color rgb="FFFF9933"/>
          </stop>
        </gradientFill>
      </fill>
    </dxf>
    <dxf>
      <fill>
        <gradientFill degree="180">
          <stop position="0">
            <color theme="0"/>
          </stop>
          <stop position="1">
            <color rgb="FFFF0000"/>
          </stop>
        </gradientFill>
      </fill>
    </dxf>
    <dxf>
      <fill>
        <gradientFill degree="180">
          <stop position="0">
            <color theme="0"/>
          </stop>
          <stop position="1">
            <color rgb="FF00B0F0"/>
          </stop>
        </gradientFill>
      </fill>
    </dxf>
    <dxf>
      <fill>
        <gradientFill degree="180">
          <stop position="0">
            <color theme="0"/>
          </stop>
          <stop position="1">
            <color rgb="FF7030A0"/>
          </stop>
        </gradientFill>
      </fill>
    </dxf>
  </dxfs>
  <tableStyles count="0" defaultTableStyle="TableStyleMedium9"/>
  <colors>
    <mruColors>
      <color rgb="FFFF5050"/>
      <color rgb="FF376091"/>
      <color rgb="FFFF9933"/>
      <color rgb="FF234367"/>
      <color rgb="FF008000"/>
      <color rgb="FF35669B"/>
      <color rgb="FFFF6699"/>
      <color rgb="FFFF7575"/>
      <color rgb="FFFF5757"/>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US"/>
              <a:t>General characteristics of the programme</a:t>
            </a:r>
            <a:endParaRPr lang="en-US" sz="1800" b="1" i="0" baseline="0"/>
          </a:p>
        </c:rich>
      </c:tx>
    </c:title>
    <c:plotArea>
      <c:layout/>
      <c:barChart>
        <c:barDir val="bar"/>
        <c:grouping val="percentStacked"/>
        <c:ser>
          <c:idx val="0"/>
          <c:order val="0"/>
          <c:tx>
            <c:strRef>
              <c:f>'General characteristics'!$J$4</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characteristics'!$J$5:$J$8</c:f>
              <c:numCache>
                <c:formatCode>General</c:formatCode>
                <c:ptCount val="4"/>
                <c:pt idx="0">
                  <c:v>0.0</c:v>
                </c:pt>
                <c:pt idx="1">
                  <c:v>0.0</c:v>
                </c:pt>
                <c:pt idx="2">
                  <c:v>0.0</c:v>
                </c:pt>
                <c:pt idx="3">
                  <c:v>0.0</c:v>
                </c:pt>
              </c:numCache>
            </c:numRef>
          </c:val>
        </c:ser>
        <c:ser>
          <c:idx val="1"/>
          <c:order val="1"/>
          <c:tx>
            <c:strRef>
              <c:f>'General characteristics'!$K$4</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characteristics'!$K$5:$K$8</c:f>
              <c:numCache>
                <c:formatCode>General</c:formatCode>
                <c:ptCount val="4"/>
                <c:pt idx="0">
                  <c:v>0.0</c:v>
                </c:pt>
                <c:pt idx="1">
                  <c:v>0.0</c:v>
                </c:pt>
                <c:pt idx="2">
                  <c:v>0.0</c:v>
                </c:pt>
                <c:pt idx="3">
                  <c:v>0.0</c:v>
                </c:pt>
              </c:numCache>
            </c:numRef>
          </c:val>
        </c:ser>
        <c:ser>
          <c:idx val="2"/>
          <c:order val="2"/>
          <c:tx>
            <c:strRef>
              <c:f>'General characteristics'!$L$4</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characteristics'!$L$5:$L$8</c:f>
              <c:numCache>
                <c:formatCode>General</c:formatCode>
                <c:ptCount val="4"/>
                <c:pt idx="0">
                  <c:v>0.0</c:v>
                </c:pt>
                <c:pt idx="1">
                  <c:v>0.0</c:v>
                </c:pt>
                <c:pt idx="2">
                  <c:v>0.0</c:v>
                </c:pt>
                <c:pt idx="3">
                  <c:v>0.0</c:v>
                </c:pt>
              </c:numCache>
            </c:numRef>
          </c:val>
        </c:ser>
        <c:ser>
          <c:idx val="3"/>
          <c:order val="3"/>
          <c:tx>
            <c:strRef>
              <c:f>'General characteristics'!$M$4</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characteristics'!$M$5:$M$8</c:f>
              <c:numCache>
                <c:formatCode>General</c:formatCode>
                <c:ptCount val="4"/>
                <c:pt idx="0">
                  <c:v>0.0</c:v>
                </c:pt>
                <c:pt idx="1">
                  <c:v>0.0</c:v>
                </c:pt>
                <c:pt idx="2">
                  <c:v>0.0</c:v>
                </c:pt>
                <c:pt idx="3">
                  <c:v>0.0</c:v>
                </c:pt>
              </c:numCache>
            </c:numRef>
          </c:val>
        </c:ser>
        <c:ser>
          <c:idx val="4"/>
          <c:order val="4"/>
          <c:tx>
            <c:strRef>
              <c:f>'General characteristics'!$N$4</c:f>
              <c:strCache>
                <c:ptCount val="1"/>
                <c:pt idx="0">
                  <c:v>Not applicable</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characteristics'!$N$5:$N$8</c:f>
              <c:numCache>
                <c:formatCode>General</c:formatCode>
                <c:ptCount val="4"/>
                <c:pt idx="0">
                  <c:v>0.0</c:v>
                </c:pt>
                <c:pt idx="1">
                  <c:v>0.0</c:v>
                </c:pt>
                <c:pt idx="2">
                  <c:v>0.0</c:v>
                </c:pt>
                <c:pt idx="3">
                  <c:v>0.0</c:v>
                </c:pt>
              </c:numCache>
            </c:numRef>
          </c:val>
        </c:ser>
        <c:ser>
          <c:idx val="5"/>
          <c:order val="5"/>
          <c:tx>
            <c:strRef>
              <c:f>'General characteristics'!$O$4</c:f>
              <c:strCache>
                <c:ptCount val="1"/>
                <c:pt idx="0">
                  <c:v>Blank</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cat>
            <c:strRef>
              <c:f>'General characteristics'!$I$5:$I$8</c:f>
              <c:strCache>
                <c:ptCount val="4"/>
                <c:pt idx="0">
                  <c:v>Objectives</c:v>
                </c:pt>
                <c:pt idx="1">
                  <c:v>CSE Programme development</c:v>
                </c:pt>
                <c:pt idx="2">
                  <c:v>Links with services</c:v>
                </c:pt>
                <c:pt idx="3">
                  <c:v>Overall score</c:v>
                </c:pt>
              </c:strCache>
            </c:strRef>
          </c:cat>
          <c:val>
            <c:numRef>
              <c:f>'General characteristics'!$O$5:$O$8</c:f>
              <c:numCache>
                <c:formatCode>General</c:formatCode>
                <c:ptCount val="4"/>
                <c:pt idx="0">
                  <c:v>5.0</c:v>
                </c:pt>
                <c:pt idx="1">
                  <c:v>16.0</c:v>
                </c:pt>
                <c:pt idx="2">
                  <c:v>8.0</c:v>
                </c:pt>
                <c:pt idx="3">
                  <c:v>29.0</c:v>
                </c:pt>
              </c:numCache>
            </c:numRef>
          </c:val>
        </c:ser>
        <c:gapWidth val="43"/>
        <c:overlap val="100"/>
        <c:axId val="360294952"/>
        <c:axId val="360298856"/>
      </c:barChart>
      <c:valAx>
        <c:axId val="360298856"/>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60294952"/>
        <c:crosses val="autoZero"/>
        <c:crossBetween val="between"/>
      </c:valAx>
      <c:catAx>
        <c:axId val="360294952"/>
        <c:scaling>
          <c:orientation val="maxMin"/>
        </c:scaling>
        <c:axPos val="l"/>
        <c:numFmt formatCode="General" sourceLinked="1"/>
        <c:majorTickMark val="none"/>
        <c:tickLblPos val="nextTo"/>
        <c:txPr>
          <a:bodyPr/>
          <a:lstStyle/>
          <a:p>
            <a:pPr>
              <a:defRPr lang="fr-FR"/>
            </a:pPr>
            <a:endParaRPr lang="en-US"/>
          </a:p>
        </c:txPr>
        <c:crossAx val="360298856"/>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US"/>
              <a:t>Content by Component of IPPF CSE Framework</a:t>
            </a:r>
            <a:endParaRPr lang="en-US" sz="1800" b="1" i="0" baseline="0"/>
          </a:p>
        </c:rich>
      </c:tx>
    </c:title>
    <c:plotArea>
      <c:layout/>
      <c:barChart>
        <c:barDir val="bar"/>
        <c:grouping val="percentStacked"/>
        <c:ser>
          <c:idx val="0"/>
          <c:order val="0"/>
          <c:tx>
            <c:strRef>
              <c:f>Content!$V$4</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Content!$U$5:$U$12</c:f>
              <c:strCache>
                <c:ptCount val="8"/>
                <c:pt idx="0">
                  <c:v>Gender</c:v>
                </c:pt>
                <c:pt idx="1">
                  <c:v>SRH &amp; HIV</c:v>
                </c:pt>
                <c:pt idx="2">
                  <c:v>Sexual Rights &amp; Citizenship</c:v>
                </c:pt>
                <c:pt idx="3">
                  <c:v>Pleasure</c:v>
                </c:pt>
                <c:pt idx="4">
                  <c:v>Violence</c:v>
                </c:pt>
                <c:pt idx="5">
                  <c:v>Diversity</c:v>
                </c:pt>
                <c:pt idx="6">
                  <c:v>Relationships</c:v>
                </c:pt>
                <c:pt idx="7">
                  <c:v>Overall score</c:v>
                </c:pt>
              </c:strCache>
            </c:strRef>
          </c:cat>
          <c:val>
            <c:numRef>
              <c:f>Content!$V$5:$V$12</c:f>
              <c:numCache>
                <c:formatCode>General</c:formatCode>
                <c:ptCount val="8"/>
                <c:pt idx="0">
                  <c:v>0.0</c:v>
                </c:pt>
                <c:pt idx="1">
                  <c:v>0.0</c:v>
                </c:pt>
                <c:pt idx="2">
                  <c:v>0.0</c:v>
                </c:pt>
                <c:pt idx="3">
                  <c:v>0.0</c:v>
                </c:pt>
                <c:pt idx="4">
                  <c:v>0.0</c:v>
                </c:pt>
                <c:pt idx="5">
                  <c:v>0.0</c:v>
                </c:pt>
                <c:pt idx="6">
                  <c:v>0.0</c:v>
                </c:pt>
                <c:pt idx="7">
                  <c:v>0.0</c:v>
                </c:pt>
              </c:numCache>
            </c:numRef>
          </c:val>
        </c:ser>
        <c:ser>
          <c:idx val="1"/>
          <c:order val="1"/>
          <c:tx>
            <c:strRef>
              <c:f>Content!$W$4</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Content!$U$5:$U$12</c:f>
              <c:strCache>
                <c:ptCount val="8"/>
                <c:pt idx="0">
                  <c:v>Gender</c:v>
                </c:pt>
                <c:pt idx="1">
                  <c:v>SRH &amp; HIV</c:v>
                </c:pt>
                <c:pt idx="2">
                  <c:v>Sexual Rights &amp; Citizenship</c:v>
                </c:pt>
                <c:pt idx="3">
                  <c:v>Pleasure</c:v>
                </c:pt>
                <c:pt idx="4">
                  <c:v>Violence</c:v>
                </c:pt>
                <c:pt idx="5">
                  <c:v>Diversity</c:v>
                </c:pt>
                <c:pt idx="6">
                  <c:v>Relationships</c:v>
                </c:pt>
                <c:pt idx="7">
                  <c:v>Overall score</c:v>
                </c:pt>
              </c:strCache>
            </c:strRef>
          </c:cat>
          <c:val>
            <c:numRef>
              <c:f>Content!$W$5:$W$12</c:f>
              <c:numCache>
                <c:formatCode>General</c:formatCode>
                <c:ptCount val="8"/>
                <c:pt idx="0">
                  <c:v>0.0</c:v>
                </c:pt>
                <c:pt idx="1">
                  <c:v>0.0</c:v>
                </c:pt>
                <c:pt idx="2">
                  <c:v>0.0</c:v>
                </c:pt>
                <c:pt idx="3">
                  <c:v>0.0</c:v>
                </c:pt>
                <c:pt idx="4">
                  <c:v>0.0</c:v>
                </c:pt>
                <c:pt idx="5">
                  <c:v>0.0</c:v>
                </c:pt>
                <c:pt idx="6">
                  <c:v>0.0</c:v>
                </c:pt>
                <c:pt idx="7">
                  <c:v>0.0</c:v>
                </c:pt>
              </c:numCache>
            </c:numRef>
          </c:val>
        </c:ser>
        <c:ser>
          <c:idx val="2"/>
          <c:order val="2"/>
          <c:tx>
            <c:strRef>
              <c:f>Content!$X$4</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Content!$U$5:$U$12</c:f>
              <c:strCache>
                <c:ptCount val="8"/>
                <c:pt idx="0">
                  <c:v>Gender</c:v>
                </c:pt>
                <c:pt idx="1">
                  <c:v>SRH &amp; HIV</c:v>
                </c:pt>
                <c:pt idx="2">
                  <c:v>Sexual Rights &amp; Citizenship</c:v>
                </c:pt>
                <c:pt idx="3">
                  <c:v>Pleasure</c:v>
                </c:pt>
                <c:pt idx="4">
                  <c:v>Violence</c:v>
                </c:pt>
                <c:pt idx="5">
                  <c:v>Diversity</c:v>
                </c:pt>
                <c:pt idx="6">
                  <c:v>Relationships</c:v>
                </c:pt>
                <c:pt idx="7">
                  <c:v>Overall score</c:v>
                </c:pt>
              </c:strCache>
            </c:strRef>
          </c:cat>
          <c:val>
            <c:numRef>
              <c:f>Content!$X$5:$X$12</c:f>
              <c:numCache>
                <c:formatCode>General</c:formatCode>
                <c:ptCount val="8"/>
                <c:pt idx="0">
                  <c:v>0.0</c:v>
                </c:pt>
                <c:pt idx="1">
                  <c:v>0.0</c:v>
                </c:pt>
                <c:pt idx="2">
                  <c:v>0.0</c:v>
                </c:pt>
                <c:pt idx="3">
                  <c:v>0.0</c:v>
                </c:pt>
                <c:pt idx="4">
                  <c:v>0.0</c:v>
                </c:pt>
                <c:pt idx="5">
                  <c:v>0.0</c:v>
                </c:pt>
                <c:pt idx="6">
                  <c:v>0.0</c:v>
                </c:pt>
                <c:pt idx="7">
                  <c:v>0.0</c:v>
                </c:pt>
              </c:numCache>
            </c:numRef>
          </c:val>
        </c:ser>
        <c:ser>
          <c:idx val="3"/>
          <c:order val="3"/>
          <c:tx>
            <c:strRef>
              <c:f>Content!$Y$4</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Content!$U$5:$U$12</c:f>
              <c:strCache>
                <c:ptCount val="8"/>
                <c:pt idx="0">
                  <c:v>Gender</c:v>
                </c:pt>
                <c:pt idx="1">
                  <c:v>SRH &amp; HIV</c:v>
                </c:pt>
                <c:pt idx="2">
                  <c:v>Sexual Rights &amp; Citizenship</c:v>
                </c:pt>
                <c:pt idx="3">
                  <c:v>Pleasure</c:v>
                </c:pt>
                <c:pt idx="4">
                  <c:v>Violence</c:v>
                </c:pt>
                <c:pt idx="5">
                  <c:v>Diversity</c:v>
                </c:pt>
                <c:pt idx="6">
                  <c:v>Relationships</c:v>
                </c:pt>
                <c:pt idx="7">
                  <c:v>Overall score</c:v>
                </c:pt>
              </c:strCache>
            </c:strRef>
          </c:cat>
          <c:val>
            <c:numRef>
              <c:f>Content!$Y$5:$Y$12</c:f>
              <c:numCache>
                <c:formatCode>General</c:formatCode>
                <c:ptCount val="8"/>
                <c:pt idx="0">
                  <c:v>0.0</c:v>
                </c:pt>
                <c:pt idx="1">
                  <c:v>0.0</c:v>
                </c:pt>
                <c:pt idx="2">
                  <c:v>0.0</c:v>
                </c:pt>
                <c:pt idx="3">
                  <c:v>0.0</c:v>
                </c:pt>
                <c:pt idx="4">
                  <c:v>0.0</c:v>
                </c:pt>
                <c:pt idx="5">
                  <c:v>0.0</c:v>
                </c:pt>
                <c:pt idx="6">
                  <c:v>0.0</c:v>
                </c:pt>
                <c:pt idx="7">
                  <c:v>0.0</c:v>
                </c:pt>
              </c:numCache>
            </c:numRef>
          </c:val>
        </c:ser>
        <c:ser>
          <c:idx val="4"/>
          <c:order val="4"/>
          <c:tx>
            <c:strRef>
              <c:f>Content!$Z$4</c:f>
              <c:strCache>
                <c:ptCount val="1"/>
                <c:pt idx="0">
                  <c:v>Blank</c:v>
                </c:pt>
              </c:strCache>
            </c:strRef>
          </c:tx>
          <c:spPr>
            <a:gradFill flip="none" rotWithShape="1">
              <a:gsLst>
                <a:gs pos="100000">
                  <a:schemeClr val="bg1">
                    <a:lumMod val="50000"/>
                  </a:schemeClr>
                </a:gs>
                <a:gs pos="0">
                  <a:sysClr val="window" lastClr="FFFFFF"/>
                </a:gs>
                <a:gs pos="100000">
                  <a:srgbClr val="4F81BD">
                    <a:tint val="23500"/>
                    <a:satMod val="160000"/>
                  </a:srgbClr>
                </a:gs>
              </a:gsLst>
              <a:path path="rect">
                <a:fillToRect l="50000" t="50000" r="50000" b="50000"/>
              </a:path>
              <a:tileRect/>
            </a:gradFill>
          </c:spPr>
          <c:cat>
            <c:strRef>
              <c:f>Content!$U$5:$U$12</c:f>
              <c:strCache>
                <c:ptCount val="8"/>
                <c:pt idx="0">
                  <c:v>Gender</c:v>
                </c:pt>
                <c:pt idx="1">
                  <c:v>SRH &amp; HIV</c:v>
                </c:pt>
                <c:pt idx="2">
                  <c:v>Sexual Rights &amp; Citizenship</c:v>
                </c:pt>
                <c:pt idx="3">
                  <c:v>Pleasure</c:v>
                </c:pt>
                <c:pt idx="4">
                  <c:v>Violence</c:v>
                </c:pt>
                <c:pt idx="5">
                  <c:v>Diversity</c:v>
                </c:pt>
                <c:pt idx="6">
                  <c:v>Relationships</c:v>
                </c:pt>
                <c:pt idx="7">
                  <c:v>Overall score</c:v>
                </c:pt>
              </c:strCache>
            </c:strRef>
          </c:cat>
          <c:val>
            <c:numRef>
              <c:f>Content!$Z$5:$Z$12</c:f>
              <c:numCache>
                <c:formatCode>General</c:formatCode>
                <c:ptCount val="8"/>
                <c:pt idx="0">
                  <c:v>0.0</c:v>
                </c:pt>
                <c:pt idx="1">
                  <c:v>0.0</c:v>
                </c:pt>
                <c:pt idx="2">
                  <c:v>0.0</c:v>
                </c:pt>
                <c:pt idx="3">
                  <c:v>0.0</c:v>
                </c:pt>
                <c:pt idx="4">
                  <c:v>0.0</c:v>
                </c:pt>
                <c:pt idx="5">
                  <c:v>0.0</c:v>
                </c:pt>
                <c:pt idx="6">
                  <c:v>0.0</c:v>
                </c:pt>
                <c:pt idx="7">
                  <c:v>0.0</c:v>
                </c:pt>
              </c:numCache>
            </c:numRef>
          </c:val>
        </c:ser>
        <c:gapWidth val="43"/>
        <c:overlap val="100"/>
        <c:axId val="328963928"/>
        <c:axId val="328972360"/>
      </c:barChart>
      <c:valAx>
        <c:axId val="328972360"/>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28963928"/>
        <c:crosses val="autoZero"/>
        <c:crossBetween val="between"/>
      </c:valAx>
      <c:catAx>
        <c:axId val="328963928"/>
        <c:scaling>
          <c:orientation val="maxMin"/>
        </c:scaling>
        <c:axPos val="l"/>
        <c:numFmt formatCode="General" sourceLinked="1"/>
        <c:majorTickMark val="none"/>
        <c:tickLblPos val="nextTo"/>
        <c:txPr>
          <a:bodyPr/>
          <a:lstStyle/>
          <a:p>
            <a:pPr>
              <a:defRPr lang="fr-FR"/>
            </a:pPr>
            <a:endParaRPr lang="en-US"/>
          </a:p>
        </c:txPr>
        <c:crossAx val="328972360"/>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US"/>
              <a:t>Content by learning objective</a:t>
            </a:r>
            <a:endParaRPr lang="en-US" sz="1800" b="1" i="0" baseline="0"/>
          </a:p>
        </c:rich>
      </c:tx>
    </c:title>
    <c:plotArea>
      <c:layout/>
      <c:barChart>
        <c:barDir val="bar"/>
        <c:grouping val="percentStacked"/>
        <c:ser>
          <c:idx val="0"/>
          <c:order val="0"/>
          <c:tx>
            <c:strRef>
              <c:f>Content!$V$14</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Content!$U$15:$U$17</c:f>
              <c:strCache>
                <c:ptCount val="3"/>
                <c:pt idx="0">
                  <c:v>Cognitive</c:v>
                </c:pt>
                <c:pt idx="1">
                  <c:v>Affective</c:v>
                </c:pt>
                <c:pt idx="2">
                  <c:v>Skill-based</c:v>
                </c:pt>
              </c:strCache>
            </c:strRef>
          </c:cat>
          <c:val>
            <c:numRef>
              <c:f>Content!$V$15:$V$17</c:f>
              <c:numCache>
                <c:formatCode>General</c:formatCode>
                <c:ptCount val="3"/>
                <c:pt idx="0">
                  <c:v>0.0</c:v>
                </c:pt>
                <c:pt idx="1">
                  <c:v>0.0</c:v>
                </c:pt>
                <c:pt idx="2">
                  <c:v>0.0</c:v>
                </c:pt>
              </c:numCache>
            </c:numRef>
          </c:val>
        </c:ser>
        <c:ser>
          <c:idx val="1"/>
          <c:order val="1"/>
          <c:tx>
            <c:strRef>
              <c:f>Content!$W$14</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Content!$U$15:$U$17</c:f>
              <c:strCache>
                <c:ptCount val="3"/>
                <c:pt idx="0">
                  <c:v>Cognitive</c:v>
                </c:pt>
                <c:pt idx="1">
                  <c:v>Affective</c:v>
                </c:pt>
                <c:pt idx="2">
                  <c:v>Skill-based</c:v>
                </c:pt>
              </c:strCache>
            </c:strRef>
          </c:cat>
          <c:val>
            <c:numRef>
              <c:f>Content!$W$15:$W$17</c:f>
              <c:numCache>
                <c:formatCode>General</c:formatCode>
                <c:ptCount val="3"/>
                <c:pt idx="0">
                  <c:v>0.0</c:v>
                </c:pt>
                <c:pt idx="1">
                  <c:v>0.0</c:v>
                </c:pt>
                <c:pt idx="2">
                  <c:v>0.0</c:v>
                </c:pt>
              </c:numCache>
            </c:numRef>
          </c:val>
        </c:ser>
        <c:ser>
          <c:idx val="2"/>
          <c:order val="2"/>
          <c:tx>
            <c:strRef>
              <c:f>Content!$X$14</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Content!$U$15:$U$17</c:f>
              <c:strCache>
                <c:ptCount val="3"/>
                <c:pt idx="0">
                  <c:v>Cognitive</c:v>
                </c:pt>
                <c:pt idx="1">
                  <c:v>Affective</c:v>
                </c:pt>
                <c:pt idx="2">
                  <c:v>Skill-based</c:v>
                </c:pt>
              </c:strCache>
            </c:strRef>
          </c:cat>
          <c:val>
            <c:numRef>
              <c:f>Content!$X$15:$X$17</c:f>
              <c:numCache>
                <c:formatCode>General</c:formatCode>
                <c:ptCount val="3"/>
                <c:pt idx="0">
                  <c:v>0.0</c:v>
                </c:pt>
                <c:pt idx="1">
                  <c:v>0.0</c:v>
                </c:pt>
                <c:pt idx="2">
                  <c:v>0.0</c:v>
                </c:pt>
              </c:numCache>
            </c:numRef>
          </c:val>
        </c:ser>
        <c:ser>
          <c:idx val="3"/>
          <c:order val="3"/>
          <c:tx>
            <c:strRef>
              <c:f>Content!$Y$14</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Content!$U$15:$U$17</c:f>
              <c:strCache>
                <c:ptCount val="3"/>
                <c:pt idx="0">
                  <c:v>Cognitive</c:v>
                </c:pt>
                <c:pt idx="1">
                  <c:v>Affective</c:v>
                </c:pt>
                <c:pt idx="2">
                  <c:v>Skill-based</c:v>
                </c:pt>
              </c:strCache>
            </c:strRef>
          </c:cat>
          <c:val>
            <c:numRef>
              <c:f>Content!$Y$15:$Y$17</c:f>
              <c:numCache>
                <c:formatCode>General</c:formatCode>
                <c:ptCount val="3"/>
                <c:pt idx="0">
                  <c:v>0.0</c:v>
                </c:pt>
                <c:pt idx="1">
                  <c:v>0.0</c:v>
                </c:pt>
                <c:pt idx="2">
                  <c:v>0.0</c:v>
                </c:pt>
              </c:numCache>
            </c:numRef>
          </c:val>
        </c:ser>
        <c:ser>
          <c:idx val="4"/>
          <c:order val="4"/>
          <c:tx>
            <c:strRef>
              <c:f>Content!$Z$14</c:f>
              <c:strCache>
                <c:ptCount val="1"/>
                <c:pt idx="0">
                  <c:v>Blank</c:v>
                </c:pt>
              </c:strCache>
            </c:strRef>
          </c:tx>
          <c:spPr>
            <a:gradFill flip="none" rotWithShape="1">
              <a:gsLst>
                <a:gs pos="100000">
                  <a:schemeClr val="bg1">
                    <a:lumMod val="50000"/>
                  </a:schemeClr>
                </a:gs>
                <a:gs pos="0">
                  <a:sysClr val="window" lastClr="FFFFFF"/>
                </a:gs>
                <a:gs pos="100000">
                  <a:srgbClr val="4F81BD">
                    <a:tint val="23500"/>
                    <a:satMod val="160000"/>
                  </a:srgbClr>
                </a:gs>
              </a:gsLst>
              <a:path path="rect">
                <a:fillToRect l="50000" t="50000" r="50000" b="50000"/>
              </a:path>
              <a:tileRect/>
            </a:gradFill>
          </c:spPr>
          <c:cat>
            <c:strRef>
              <c:f>Content!$U$15:$U$17</c:f>
              <c:strCache>
                <c:ptCount val="3"/>
                <c:pt idx="0">
                  <c:v>Cognitive</c:v>
                </c:pt>
                <c:pt idx="1">
                  <c:v>Affective</c:v>
                </c:pt>
                <c:pt idx="2">
                  <c:v>Skill-based</c:v>
                </c:pt>
              </c:strCache>
            </c:strRef>
          </c:cat>
          <c:val>
            <c:numRef>
              <c:f>Content!$Z$15:$Z$17</c:f>
              <c:numCache>
                <c:formatCode>General</c:formatCode>
                <c:ptCount val="3"/>
                <c:pt idx="0">
                  <c:v>0.0</c:v>
                </c:pt>
                <c:pt idx="1">
                  <c:v>0.0</c:v>
                </c:pt>
                <c:pt idx="2">
                  <c:v>0.0</c:v>
                </c:pt>
              </c:numCache>
            </c:numRef>
          </c:val>
        </c:ser>
        <c:gapWidth val="43"/>
        <c:overlap val="100"/>
        <c:axId val="380851160"/>
        <c:axId val="380847560"/>
      </c:barChart>
      <c:valAx>
        <c:axId val="380847560"/>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80851160"/>
        <c:crosses val="autoZero"/>
        <c:crossBetween val="between"/>
      </c:valAx>
      <c:catAx>
        <c:axId val="380851160"/>
        <c:scaling>
          <c:orientation val="maxMin"/>
        </c:scaling>
        <c:axPos val="l"/>
        <c:numFmt formatCode="General" sourceLinked="1"/>
        <c:majorTickMark val="none"/>
        <c:tickLblPos val="nextTo"/>
        <c:txPr>
          <a:bodyPr/>
          <a:lstStyle/>
          <a:p>
            <a:pPr>
              <a:defRPr lang="fr-FR"/>
            </a:pPr>
            <a:endParaRPr lang="en-US"/>
          </a:p>
        </c:txPr>
        <c:crossAx val="380847560"/>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US"/>
              <a:t>Interventions</a:t>
            </a:r>
            <a:endParaRPr lang="en-US" sz="1800" b="1" i="0" baseline="0"/>
          </a:p>
        </c:rich>
      </c:tx>
    </c:title>
    <c:plotArea>
      <c:layout/>
      <c:barChart>
        <c:barDir val="bar"/>
        <c:grouping val="percentStacked"/>
        <c:ser>
          <c:idx val="0"/>
          <c:order val="0"/>
          <c:tx>
            <c:strRef>
              <c:f>Interventions!$P$3</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Interventions!$P$4:$P$8</c:f>
              <c:numCache>
                <c:formatCode>General</c:formatCode>
                <c:ptCount val="5"/>
                <c:pt idx="0">
                  <c:v>0.0</c:v>
                </c:pt>
                <c:pt idx="1">
                  <c:v>0.0</c:v>
                </c:pt>
                <c:pt idx="2">
                  <c:v>0.0</c:v>
                </c:pt>
                <c:pt idx="3">
                  <c:v>0.0</c:v>
                </c:pt>
                <c:pt idx="4">
                  <c:v>0.0</c:v>
                </c:pt>
              </c:numCache>
            </c:numRef>
          </c:val>
        </c:ser>
        <c:ser>
          <c:idx val="1"/>
          <c:order val="1"/>
          <c:tx>
            <c:strRef>
              <c:f>Interventions!$Q$3</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Interventions!$Q$4:$Q$8</c:f>
              <c:numCache>
                <c:formatCode>General</c:formatCode>
                <c:ptCount val="5"/>
                <c:pt idx="0">
                  <c:v>0.0</c:v>
                </c:pt>
                <c:pt idx="1">
                  <c:v>0.0</c:v>
                </c:pt>
                <c:pt idx="2">
                  <c:v>0.0</c:v>
                </c:pt>
                <c:pt idx="3">
                  <c:v>0.0</c:v>
                </c:pt>
                <c:pt idx="4">
                  <c:v>0.0</c:v>
                </c:pt>
              </c:numCache>
            </c:numRef>
          </c:val>
        </c:ser>
        <c:ser>
          <c:idx val="2"/>
          <c:order val="2"/>
          <c:tx>
            <c:strRef>
              <c:f>Interventions!$R$3</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Interventions!$R$4:$R$8</c:f>
              <c:numCache>
                <c:formatCode>General</c:formatCode>
                <c:ptCount val="5"/>
                <c:pt idx="0">
                  <c:v>0.0</c:v>
                </c:pt>
                <c:pt idx="1">
                  <c:v>0.0</c:v>
                </c:pt>
                <c:pt idx="2">
                  <c:v>0.0</c:v>
                </c:pt>
                <c:pt idx="3">
                  <c:v>0.0</c:v>
                </c:pt>
                <c:pt idx="4">
                  <c:v>0.0</c:v>
                </c:pt>
              </c:numCache>
            </c:numRef>
          </c:val>
        </c:ser>
        <c:ser>
          <c:idx val="3"/>
          <c:order val="3"/>
          <c:tx>
            <c:strRef>
              <c:f>Interventions!$S$3</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Interventions!$S$4:$S$8</c:f>
              <c:numCache>
                <c:formatCode>General</c:formatCode>
                <c:ptCount val="5"/>
                <c:pt idx="0">
                  <c:v>0.0</c:v>
                </c:pt>
                <c:pt idx="1">
                  <c:v>0.0</c:v>
                </c:pt>
                <c:pt idx="2">
                  <c:v>0.0</c:v>
                </c:pt>
                <c:pt idx="3">
                  <c:v>0.0</c:v>
                </c:pt>
                <c:pt idx="4">
                  <c:v>0.0</c:v>
                </c:pt>
              </c:numCache>
            </c:numRef>
          </c:val>
        </c:ser>
        <c:ser>
          <c:idx val="4"/>
          <c:order val="4"/>
          <c:tx>
            <c:strRef>
              <c:f>Interventions!$T$3</c:f>
              <c:strCache>
                <c:ptCount val="1"/>
                <c:pt idx="0">
                  <c:v>Not applicable</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Interventions!$T$4:$T$8</c:f>
              <c:numCache>
                <c:formatCode>General</c:formatCode>
                <c:ptCount val="5"/>
                <c:pt idx="0">
                  <c:v>0.0</c:v>
                </c:pt>
                <c:pt idx="1">
                  <c:v>0.0</c:v>
                </c:pt>
                <c:pt idx="2">
                  <c:v>0.0</c:v>
                </c:pt>
                <c:pt idx="3">
                  <c:v>0.0</c:v>
                </c:pt>
                <c:pt idx="4">
                  <c:v>0.0</c:v>
                </c:pt>
              </c:numCache>
            </c:numRef>
          </c:val>
        </c:ser>
        <c:ser>
          <c:idx val="5"/>
          <c:order val="5"/>
          <c:tx>
            <c:strRef>
              <c:f>Interventions!$U$3</c:f>
              <c:strCache>
                <c:ptCount val="1"/>
                <c:pt idx="0">
                  <c:v>Blank</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cat>
            <c:strRef>
              <c:f>Interventions!$O$4:$O$8</c:f>
              <c:strCache>
                <c:ptCount val="5"/>
                <c:pt idx="0">
                  <c:v>Content of interventions</c:v>
                </c:pt>
                <c:pt idx="1">
                  <c:v>Guidance &amp; material</c:v>
                </c:pt>
                <c:pt idx="2">
                  <c:v>Methods</c:v>
                </c:pt>
                <c:pt idx="3">
                  <c:v>Educator training</c:v>
                </c:pt>
                <c:pt idx="4">
                  <c:v>Overall score</c:v>
                </c:pt>
              </c:strCache>
            </c:strRef>
          </c:cat>
          <c:val>
            <c:numRef>
              <c:f>Interventions!$U$4:$U$8</c:f>
              <c:numCache>
                <c:formatCode>General</c:formatCode>
                <c:ptCount val="5"/>
                <c:pt idx="0">
                  <c:v>40.0</c:v>
                </c:pt>
                <c:pt idx="1">
                  <c:v>5.0</c:v>
                </c:pt>
                <c:pt idx="2">
                  <c:v>9.0</c:v>
                </c:pt>
                <c:pt idx="3">
                  <c:v>11.0</c:v>
                </c:pt>
                <c:pt idx="4">
                  <c:v>65.0</c:v>
                </c:pt>
              </c:numCache>
            </c:numRef>
          </c:val>
        </c:ser>
        <c:gapWidth val="43"/>
        <c:overlap val="100"/>
        <c:axId val="332093640"/>
        <c:axId val="332090040"/>
      </c:barChart>
      <c:valAx>
        <c:axId val="332090040"/>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32093640"/>
        <c:crosses val="autoZero"/>
        <c:crossBetween val="between"/>
      </c:valAx>
      <c:catAx>
        <c:axId val="332093640"/>
        <c:scaling>
          <c:orientation val="maxMin"/>
        </c:scaling>
        <c:axPos val="l"/>
        <c:numFmt formatCode="General" sourceLinked="1"/>
        <c:majorTickMark val="none"/>
        <c:tickLblPos val="nextTo"/>
        <c:txPr>
          <a:bodyPr/>
          <a:lstStyle/>
          <a:p>
            <a:pPr>
              <a:defRPr lang="fr-FR"/>
            </a:pPr>
            <a:endParaRPr lang="en-US"/>
          </a:p>
        </c:txPr>
        <c:crossAx val="332090040"/>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GB"/>
              <a:t>Monitoring &amp; Evaluation</a:t>
            </a:r>
            <a:endParaRPr lang="en-GB" sz="1800" b="1" i="0" baseline="0"/>
          </a:p>
        </c:rich>
      </c:tx>
    </c:title>
    <c:plotArea>
      <c:layout/>
      <c:barChart>
        <c:barDir val="bar"/>
        <c:grouping val="percentStacked"/>
        <c:ser>
          <c:idx val="0"/>
          <c:order val="0"/>
          <c:tx>
            <c:strRef>
              <c:f>'M&amp;E'!$P$3</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'M&amp;E'!$O$4:$O$6</c:f>
              <c:strCache>
                <c:ptCount val="3"/>
                <c:pt idx="0">
                  <c:v>Planning</c:v>
                </c:pt>
                <c:pt idx="1">
                  <c:v>Indicators</c:v>
                </c:pt>
                <c:pt idx="2">
                  <c:v>Overall score</c:v>
                </c:pt>
              </c:strCache>
            </c:strRef>
          </c:cat>
          <c:val>
            <c:numRef>
              <c:f>'M&amp;E'!$P$4:$P$6</c:f>
              <c:numCache>
                <c:formatCode>General</c:formatCode>
                <c:ptCount val="3"/>
                <c:pt idx="0">
                  <c:v>0.0</c:v>
                </c:pt>
                <c:pt idx="1">
                  <c:v>0.0</c:v>
                </c:pt>
                <c:pt idx="2">
                  <c:v>0.0</c:v>
                </c:pt>
              </c:numCache>
            </c:numRef>
          </c:val>
        </c:ser>
        <c:ser>
          <c:idx val="1"/>
          <c:order val="1"/>
          <c:tx>
            <c:strRef>
              <c:f>'M&amp;E'!$Q$3</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'M&amp;E'!$O$4:$O$6</c:f>
              <c:strCache>
                <c:ptCount val="3"/>
                <c:pt idx="0">
                  <c:v>Planning</c:v>
                </c:pt>
                <c:pt idx="1">
                  <c:v>Indicators</c:v>
                </c:pt>
                <c:pt idx="2">
                  <c:v>Overall score</c:v>
                </c:pt>
              </c:strCache>
            </c:strRef>
          </c:cat>
          <c:val>
            <c:numRef>
              <c:f>'M&amp;E'!$Q$4:$Q$6</c:f>
              <c:numCache>
                <c:formatCode>General</c:formatCode>
                <c:ptCount val="3"/>
                <c:pt idx="0">
                  <c:v>0.0</c:v>
                </c:pt>
                <c:pt idx="1">
                  <c:v>0.0</c:v>
                </c:pt>
                <c:pt idx="2">
                  <c:v>0.0</c:v>
                </c:pt>
              </c:numCache>
            </c:numRef>
          </c:val>
        </c:ser>
        <c:ser>
          <c:idx val="2"/>
          <c:order val="2"/>
          <c:tx>
            <c:strRef>
              <c:f>'M&amp;E'!$R$3</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'M&amp;E'!$O$4:$O$6</c:f>
              <c:strCache>
                <c:ptCount val="3"/>
                <c:pt idx="0">
                  <c:v>Planning</c:v>
                </c:pt>
                <c:pt idx="1">
                  <c:v>Indicators</c:v>
                </c:pt>
                <c:pt idx="2">
                  <c:v>Overall score</c:v>
                </c:pt>
              </c:strCache>
            </c:strRef>
          </c:cat>
          <c:val>
            <c:numRef>
              <c:f>'M&amp;E'!$R$4:$R$6</c:f>
              <c:numCache>
                <c:formatCode>General</c:formatCode>
                <c:ptCount val="3"/>
                <c:pt idx="0">
                  <c:v>0.0</c:v>
                </c:pt>
                <c:pt idx="1">
                  <c:v>0.0</c:v>
                </c:pt>
                <c:pt idx="2">
                  <c:v>0.0</c:v>
                </c:pt>
              </c:numCache>
            </c:numRef>
          </c:val>
        </c:ser>
        <c:ser>
          <c:idx val="3"/>
          <c:order val="3"/>
          <c:tx>
            <c:strRef>
              <c:f>'M&amp;E'!$S$3</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'M&amp;E'!$O$4:$O$6</c:f>
              <c:strCache>
                <c:ptCount val="3"/>
                <c:pt idx="0">
                  <c:v>Planning</c:v>
                </c:pt>
                <c:pt idx="1">
                  <c:v>Indicators</c:v>
                </c:pt>
                <c:pt idx="2">
                  <c:v>Overall score</c:v>
                </c:pt>
              </c:strCache>
            </c:strRef>
          </c:cat>
          <c:val>
            <c:numRef>
              <c:f>'M&amp;E'!$S$4:$S$6</c:f>
              <c:numCache>
                <c:formatCode>General</c:formatCode>
                <c:ptCount val="3"/>
                <c:pt idx="0">
                  <c:v>0.0</c:v>
                </c:pt>
                <c:pt idx="1">
                  <c:v>0.0</c:v>
                </c:pt>
                <c:pt idx="2">
                  <c:v>0.0</c:v>
                </c:pt>
              </c:numCache>
            </c:numRef>
          </c:val>
        </c:ser>
        <c:ser>
          <c:idx val="4"/>
          <c:order val="4"/>
          <c:tx>
            <c:strRef>
              <c:f>'M&amp;E'!$T$3</c:f>
              <c:strCache>
                <c:ptCount val="1"/>
                <c:pt idx="0">
                  <c:v>Not applicable</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cat>
            <c:strRef>
              <c:f>'M&amp;E'!$O$4:$O$6</c:f>
              <c:strCache>
                <c:ptCount val="3"/>
                <c:pt idx="0">
                  <c:v>Planning</c:v>
                </c:pt>
                <c:pt idx="1">
                  <c:v>Indicators</c:v>
                </c:pt>
                <c:pt idx="2">
                  <c:v>Overall score</c:v>
                </c:pt>
              </c:strCache>
            </c:strRef>
          </c:cat>
          <c:val>
            <c:numRef>
              <c:f>'M&amp;E'!$T$4:$T$6</c:f>
              <c:numCache>
                <c:formatCode>General</c:formatCode>
                <c:ptCount val="3"/>
                <c:pt idx="0">
                  <c:v>0.0</c:v>
                </c:pt>
                <c:pt idx="1">
                  <c:v>0.0</c:v>
                </c:pt>
                <c:pt idx="2">
                  <c:v>0.0</c:v>
                </c:pt>
              </c:numCache>
            </c:numRef>
          </c:val>
        </c:ser>
        <c:ser>
          <c:idx val="5"/>
          <c:order val="5"/>
          <c:tx>
            <c:strRef>
              <c:f>'M&amp;E'!$U$3</c:f>
              <c:strCache>
                <c:ptCount val="1"/>
                <c:pt idx="0">
                  <c:v>Blank</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cat>
            <c:strRef>
              <c:f>'M&amp;E'!$O$4:$O$6</c:f>
              <c:strCache>
                <c:ptCount val="3"/>
                <c:pt idx="0">
                  <c:v>Planning</c:v>
                </c:pt>
                <c:pt idx="1">
                  <c:v>Indicators</c:v>
                </c:pt>
                <c:pt idx="2">
                  <c:v>Overall score</c:v>
                </c:pt>
              </c:strCache>
            </c:strRef>
          </c:cat>
          <c:val>
            <c:numRef>
              <c:f>'M&amp;E'!$U$4:$U$6</c:f>
              <c:numCache>
                <c:formatCode>General</c:formatCode>
                <c:ptCount val="3"/>
                <c:pt idx="0">
                  <c:v>5.0</c:v>
                </c:pt>
                <c:pt idx="1">
                  <c:v>19.0</c:v>
                </c:pt>
                <c:pt idx="2">
                  <c:v>24.0</c:v>
                </c:pt>
              </c:numCache>
            </c:numRef>
          </c:val>
        </c:ser>
        <c:gapWidth val="43"/>
        <c:overlap val="100"/>
        <c:axId val="309414200"/>
        <c:axId val="332376232"/>
      </c:barChart>
      <c:valAx>
        <c:axId val="332376232"/>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09414200"/>
        <c:crosses val="autoZero"/>
        <c:crossBetween val="between"/>
      </c:valAx>
      <c:catAx>
        <c:axId val="309414200"/>
        <c:scaling>
          <c:orientation val="maxMin"/>
        </c:scaling>
        <c:axPos val="l"/>
        <c:numFmt formatCode="General" sourceLinked="1"/>
        <c:majorTickMark val="none"/>
        <c:tickLblPos val="nextTo"/>
        <c:txPr>
          <a:bodyPr/>
          <a:lstStyle/>
          <a:p>
            <a:pPr>
              <a:defRPr lang="fr-FR"/>
            </a:pPr>
            <a:endParaRPr lang="en-US"/>
          </a:p>
        </c:txPr>
        <c:crossAx val="332376232"/>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US"/>
              <a:t>Summary results</a:t>
            </a:r>
            <a:endParaRPr lang="en-US" sz="1800" b="1" i="0" baseline="0"/>
          </a:p>
        </c:rich>
      </c:tx>
    </c:title>
    <c:plotArea>
      <c:layout/>
      <c:barChart>
        <c:barDir val="bar"/>
        <c:grouping val="percentStacked"/>
        <c:ser>
          <c:idx val="0"/>
          <c:order val="0"/>
          <c:tx>
            <c:strRef>
              <c:f>'Summary results'!$C$3</c:f>
              <c:strCache>
                <c:ptCount val="1"/>
                <c:pt idx="0">
                  <c:v>Complete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'Summary results'!$B$4:$B$7</c:f>
              <c:strCache>
                <c:ptCount val="4"/>
                <c:pt idx="0">
                  <c:v>General characteristics</c:v>
                </c:pt>
                <c:pt idx="1">
                  <c:v>Content</c:v>
                </c:pt>
                <c:pt idx="2">
                  <c:v>Interventions</c:v>
                </c:pt>
                <c:pt idx="3">
                  <c:v>Monitoring &amp; evaluation</c:v>
                </c:pt>
              </c:strCache>
            </c:strRef>
          </c:cat>
          <c:val>
            <c:numRef>
              <c:f>'Summary results'!$C$4:$C$7</c:f>
              <c:numCache>
                <c:formatCode>General</c:formatCode>
                <c:ptCount val="4"/>
                <c:pt idx="0">
                  <c:v>0.0</c:v>
                </c:pt>
                <c:pt idx="1">
                  <c:v>0.0</c:v>
                </c:pt>
                <c:pt idx="2">
                  <c:v>0.0</c:v>
                </c:pt>
                <c:pt idx="3">
                  <c:v>0.0</c:v>
                </c:pt>
              </c:numCache>
            </c:numRef>
          </c:val>
        </c:ser>
        <c:ser>
          <c:idx val="1"/>
          <c:order val="1"/>
          <c:tx>
            <c:strRef>
              <c:f>'Summary results'!$D$3</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'Summary results'!$B$4:$B$7</c:f>
              <c:strCache>
                <c:ptCount val="4"/>
                <c:pt idx="0">
                  <c:v>General characteristics</c:v>
                </c:pt>
                <c:pt idx="1">
                  <c:v>Content</c:v>
                </c:pt>
                <c:pt idx="2">
                  <c:v>Interventions</c:v>
                </c:pt>
                <c:pt idx="3">
                  <c:v>Monitoring &amp; evaluation</c:v>
                </c:pt>
              </c:strCache>
            </c:strRef>
          </c:cat>
          <c:val>
            <c:numRef>
              <c:f>'Summary results'!$D$4:$D$7</c:f>
              <c:numCache>
                <c:formatCode>General</c:formatCode>
                <c:ptCount val="4"/>
                <c:pt idx="0">
                  <c:v>0.0</c:v>
                </c:pt>
                <c:pt idx="1">
                  <c:v>0.0</c:v>
                </c:pt>
                <c:pt idx="2">
                  <c:v>0.0</c:v>
                </c:pt>
                <c:pt idx="3">
                  <c:v>0.0</c:v>
                </c:pt>
              </c:numCache>
            </c:numRef>
          </c:val>
        </c:ser>
        <c:ser>
          <c:idx val="2"/>
          <c:order val="2"/>
          <c:tx>
            <c:strRef>
              <c:f>'Summary results'!$E$3</c:f>
              <c:strCache>
                <c:ptCount val="1"/>
                <c:pt idx="0">
                  <c:v>Absent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'Summary results'!$B$4:$B$7</c:f>
              <c:strCache>
                <c:ptCount val="4"/>
                <c:pt idx="0">
                  <c:v>General characteristics</c:v>
                </c:pt>
                <c:pt idx="1">
                  <c:v>Content</c:v>
                </c:pt>
                <c:pt idx="2">
                  <c:v>Interventions</c:v>
                </c:pt>
                <c:pt idx="3">
                  <c:v>Monitoring &amp; evaluation</c:v>
                </c:pt>
              </c:strCache>
            </c:strRef>
          </c:cat>
          <c:val>
            <c:numRef>
              <c:f>'Summary results'!$E$4:$E$7</c:f>
              <c:numCache>
                <c:formatCode>General</c:formatCode>
                <c:ptCount val="4"/>
                <c:pt idx="0">
                  <c:v>0.0</c:v>
                </c:pt>
                <c:pt idx="1">
                  <c:v>0.0</c:v>
                </c:pt>
                <c:pt idx="2">
                  <c:v>0.0</c:v>
                </c:pt>
                <c:pt idx="3">
                  <c:v>0.0</c:v>
                </c:pt>
              </c:numCache>
            </c:numRef>
          </c:val>
        </c:ser>
        <c:ser>
          <c:idx val="3"/>
          <c:order val="3"/>
          <c:tx>
            <c:strRef>
              <c:f>'Summary results'!$F$3</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'Summary results'!$B$4:$B$7</c:f>
              <c:strCache>
                <c:ptCount val="4"/>
                <c:pt idx="0">
                  <c:v>General characteristics</c:v>
                </c:pt>
                <c:pt idx="1">
                  <c:v>Content</c:v>
                </c:pt>
                <c:pt idx="2">
                  <c:v>Interventions</c:v>
                </c:pt>
                <c:pt idx="3">
                  <c:v>Monitoring &amp; evaluation</c:v>
                </c:pt>
              </c:strCache>
            </c:strRef>
          </c:cat>
          <c:val>
            <c:numRef>
              <c:f>'Summary results'!$F$4:$F$7</c:f>
              <c:numCache>
                <c:formatCode>General</c:formatCode>
                <c:ptCount val="4"/>
                <c:pt idx="0">
                  <c:v>0.0</c:v>
                </c:pt>
                <c:pt idx="1">
                  <c:v>0.0</c:v>
                </c:pt>
                <c:pt idx="2">
                  <c:v>0.0</c:v>
                </c:pt>
                <c:pt idx="3">
                  <c:v>0.0</c:v>
                </c:pt>
              </c:numCache>
            </c:numRef>
          </c:val>
        </c:ser>
        <c:gapWidth val="43"/>
        <c:overlap val="100"/>
        <c:axId val="389422488"/>
        <c:axId val="389418760"/>
      </c:barChart>
      <c:valAx>
        <c:axId val="389418760"/>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389422488"/>
        <c:crosses val="autoZero"/>
        <c:crossBetween val="between"/>
      </c:valAx>
      <c:catAx>
        <c:axId val="389422488"/>
        <c:scaling>
          <c:orientation val="maxMin"/>
        </c:scaling>
        <c:axPos val="l"/>
        <c:numFmt formatCode="General" sourceLinked="1"/>
        <c:majorTickMark val="none"/>
        <c:tickLblPos val="nextTo"/>
        <c:txPr>
          <a:bodyPr/>
          <a:lstStyle/>
          <a:p>
            <a:pPr>
              <a:defRPr lang="fr-FR"/>
            </a:pPr>
            <a:endParaRPr lang="en-US"/>
          </a:p>
        </c:txPr>
        <c:crossAx val="389418760"/>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GB" sz="1800" b="1" i="0" baseline="0"/>
              <a:t>Summary results</a:t>
            </a:r>
          </a:p>
        </c:rich>
      </c:tx>
    </c:title>
    <c:plotArea>
      <c:layout/>
      <c:barChart>
        <c:barDir val="bar"/>
        <c:grouping val="percentStacked"/>
        <c:ser>
          <c:idx val="0"/>
          <c:order val="0"/>
          <c:tx>
            <c:strRef>
              <c:f>'Summary results'!$C$3</c:f>
              <c:strCache>
                <c:ptCount val="1"/>
                <c:pt idx="0">
                  <c:v>Complete features</c:v>
                </c:pt>
              </c:strCache>
            </c:strRef>
          </c:tx>
          <c:spPr>
            <a:gradFill flip="none" rotWithShape="1">
              <a:gsLst>
                <a:gs pos="100000">
                  <a:sysClr val="windowText" lastClr="000000">
                    <a:lumMod val="65000"/>
                    <a:lumOff val="35000"/>
                  </a:sysClr>
                </a:gs>
                <a:gs pos="30000">
                  <a:sysClr val="window" lastClr="FFFFFF"/>
                </a:gs>
                <a:gs pos="100000">
                  <a:srgbClr val="4F81BD">
                    <a:tint val="23500"/>
                    <a:satMod val="160000"/>
                  </a:srgbClr>
                </a:gs>
              </a:gsLst>
              <a:lin ang="5400000" scaled="1"/>
              <a:tileRect/>
            </a:gradFill>
            <a:ln w="3175">
              <a:solidFill>
                <a:schemeClr val="tx1">
                  <a:lumMod val="50000"/>
                  <a:lumOff val="50000"/>
                </a:schemeClr>
              </a:solidFill>
            </a:ln>
          </c:spPr>
          <c:cat>
            <c:strRef>
              <c:f>'Summary results'!$B$4:$B$7</c:f>
              <c:strCache>
                <c:ptCount val="4"/>
                <c:pt idx="0">
                  <c:v>General characteristics</c:v>
                </c:pt>
                <c:pt idx="1">
                  <c:v>Content</c:v>
                </c:pt>
                <c:pt idx="2">
                  <c:v>Interventions</c:v>
                </c:pt>
                <c:pt idx="3">
                  <c:v>Monitoring &amp; evaluation</c:v>
                </c:pt>
              </c:strCache>
            </c:strRef>
          </c:cat>
          <c:val>
            <c:numRef>
              <c:f>'Summary results'!$C$4:$C$7</c:f>
              <c:numCache>
                <c:formatCode>General</c:formatCode>
                <c:ptCount val="4"/>
                <c:pt idx="0">
                  <c:v>0.0</c:v>
                </c:pt>
                <c:pt idx="1">
                  <c:v>0.0</c:v>
                </c:pt>
                <c:pt idx="2">
                  <c:v>0.0</c:v>
                </c:pt>
                <c:pt idx="3">
                  <c:v>0.0</c:v>
                </c:pt>
              </c:numCache>
            </c:numRef>
          </c:val>
        </c:ser>
        <c:ser>
          <c:idx val="1"/>
          <c:order val="1"/>
          <c:tx>
            <c:strRef>
              <c:f>'Summary results'!$D$3</c:f>
              <c:strCache>
                <c:ptCount val="1"/>
                <c:pt idx="0">
                  <c:v>Intermediate features</c:v>
                </c:pt>
              </c:strCache>
            </c:strRef>
          </c:tx>
          <c:spPr>
            <a:gradFill>
              <a:gsLst>
                <a:gs pos="100000">
                  <a:sysClr val="window" lastClr="FFFFFF">
                    <a:lumMod val="85000"/>
                  </a:sysClr>
                </a:gs>
                <a:gs pos="50000">
                  <a:sysClr val="windowText" lastClr="000000">
                    <a:lumMod val="50000"/>
                    <a:lumOff val="50000"/>
                  </a:sysClr>
                </a:gs>
                <a:gs pos="0">
                  <a:schemeClr val="bg1">
                    <a:lumMod val="85000"/>
                  </a:schemeClr>
                </a:gs>
              </a:gsLst>
              <a:lin ang="5400000" scaled="1"/>
            </a:gradFill>
            <a:ln w="3175">
              <a:solidFill>
                <a:schemeClr val="bg1">
                  <a:lumMod val="50000"/>
                </a:schemeClr>
              </a:solidFill>
            </a:ln>
          </c:spPr>
          <c:cat>
            <c:strRef>
              <c:f>'Summary results'!$B$4:$B$7</c:f>
              <c:strCache>
                <c:ptCount val="4"/>
                <c:pt idx="0">
                  <c:v>General characteristics</c:v>
                </c:pt>
                <c:pt idx="1">
                  <c:v>Content</c:v>
                </c:pt>
                <c:pt idx="2">
                  <c:v>Interventions</c:v>
                </c:pt>
                <c:pt idx="3">
                  <c:v>Monitoring &amp; evaluation</c:v>
                </c:pt>
              </c:strCache>
            </c:strRef>
          </c:cat>
          <c:val>
            <c:numRef>
              <c:f>'Summary results'!$D$4:$D$7</c:f>
              <c:numCache>
                <c:formatCode>General</c:formatCode>
                <c:ptCount val="4"/>
                <c:pt idx="0">
                  <c:v>0.0</c:v>
                </c:pt>
                <c:pt idx="1">
                  <c:v>0.0</c:v>
                </c:pt>
                <c:pt idx="2">
                  <c:v>0.0</c:v>
                </c:pt>
                <c:pt idx="3">
                  <c:v>0.0</c:v>
                </c:pt>
              </c:numCache>
            </c:numRef>
          </c:val>
        </c:ser>
        <c:ser>
          <c:idx val="2"/>
          <c:order val="2"/>
          <c:tx>
            <c:strRef>
              <c:f>'Summary results'!$E$3</c:f>
              <c:strCache>
                <c:ptCount val="1"/>
                <c:pt idx="0">
                  <c:v>Absent features</c:v>
                </c:pt>
              </c:strCache>
            </c:strRef>
          </c:tx>
          <c:spPr>
            <a:gradFill flip="none" rotWithShape="1">
              <a:gsLst>
                <a:gs pos="100000">
                  <a:sysClr val="windowText" lastClr="000000"/>
                </a:gs>
                <a:gs pos="0">
                  <a:schemeClr val="bg1">
                    <a:lumMod val="75000"/>
                  </a:schemeClr>
                </a:gs>
                <a:gs pos="100000">
                  <a:srgbClr val="4F81BD">
                    <a:tint val="23500"/>
                    <a:satMod val="160000"/>
                  </a:srgbClr>
                </a:gs>
              </a:gsLst>
              <a:lin ang="16200000" scaled="1"/>
              <a:tileRect/>
            </a:gradFill>
            <a:ln w="3175">
              <a:solidFill>
                <a:schemeClr val="bg1">
                  <a:lumMod val="50000"/>
                </a:schemeClr>
              </a:solidFill>
            </a:ln>
          </c:spPr>
          <c:cat>
            <c:strRef>
              <c:f>'Summary results'!$B$4:$B$7</c:f>
              <c:strCache>
                <c:ptCount val="4"/>
                <c:pt idx="0">
                  <c:v>General characteristics</c:v>
                </c:pt>
                <c:pt idx="1">
                  <c:v>Content</c:v>
                </c:pt>
                <c:pt idx="2">
                  <c:v>Interventions</c:v>
                </c:pt>
                <c:pt idx="3">
                  <c:v>Monitoring &amp; evaluation</c:v>
                </c:pt>
              </c:strCache>
            </c:strRef>
          </c:cat>
          <c:val>
            <c:numRef>
              <c:f>'Summary results'!$E$4:$E$7</c:f>
              <c:numCache>
                <c:formatCode>General</c:formatCode>
                <c:ptCount val="4"/>
                <c:pt idx="0">
                  <c:v>0.0</c:v>
                </c:pt>
                <c:pt idx="1">
                  <c:v>0.0</c:v>
                </c:pt>
                <c:pt idx="2">
                  <c:v>0.0</c:v>
                </c:pt>
                <c:pt idx="3">
                  <c:v>0.0</c:v>
                </c:pt>
              </c:numCache>
            </c:numRef>
          </c:val>
        </c:ser>
        <c:ser>
          <c:idx val="3"/>
          <c:order val="3"/>
          <c:tx>
            <c:strRef>
              <c:f>'Summary results'!$F$3</c:f>
              <c:strCache>
                <c:ptCount val="1"/>
                <c:pt idx="0">
                  <c:v>No data</c:v>
                </c:pt>
              </c:strCache>
            </c:strRef>
          </c:tx>
          <c:spPr>
            <a:gradFill>
              <a:gsLst>
                <a:gs pos="0">
                  <a:sysClr val="windowText" lastClr="000000">
                    <a:alpha val="75000"/>
                  </a:sysClr>
                </a:gs>
                <a:gs pos="90000">
                  <a:sysClr val="window" lastClr="FFFFFF"/>
                </a:gs>
                <a:gs pos="100000">
                  <a:srgbClr val="4F81BD">
                    <a:tint val="23500"/>
                    <a:satMod val="160000"/>
                  </a:srgbClr>
                </a:gs>
              </a:gsLst>
              <a:path path="rect">
                <a:fillToRect l="50000" t="50000" r="50000" b="50000"/>
              </a:path>
            </a:gradFill>
            <a:ln w="3175">
              <a:solidFill>
                <a:schemeClr val="bg1">
                  <a:lumMod val="50000"/>
                </a:schemeClr>
              </a:solidFill>
            </a:ln>
          </c:spPr>
          <c:cat>
            <c:strRef>
              <c:f>'Summary results'!$B$4:$B$7</c:f>
              <c:strCache>
                <c:ptCount val="4"/>
                <c:pt idx="0">
                  <c:v>General characteristics</c:v>
                </c:pt>
                <c:pt idx="1">
                  <c:v>Content</c:v>
                </c:pt>
                <c:pt idx="2">
                  <c:v>Interventions</c:v>
                </c:pt>
                <c:pt idx="3">
                  <c:v>Monitoring &amp; evaluation</c:v>
                </c:pt>
              </c:strCache>
            </c:strRef>
          </c:cat>
          <c:val>
            <c:numRef>
              <c:f>'Summary results'!$F$4:$F$7</c:f>
              <c:numCache>
                <c:formatCode>General</c:formatCode>
                <c:ptCount val="4"/>
                <c:pt idx="0">
                  <c:v>0.0</c:v>
                </c:pt>
                <c:pt idx="1">
                  <c:v>0.0</c:v>
                </c:pt>
                <c:pt idx="2">
                  <c:v>0.0</c:v>
                </c:pt>
                <c:pt idx="3">
                  <c:v>0.0</c:v>
                </c:pt>
              </c:numCache>
            </c:numRef>
          </c:val>
        </c:ser>
        <c:gapWidth val="43"/>
        <c:overlap val="100"/>
        <c:axId val="389512360"/>
        <c:axId val="600899528"/>
      </c:barChart>
      <c:valAx>
        <c:axId val="600899528"/>
        <c:scaling>
          <c:orientation val="minMax"/>
        </c:scaling>
        <c:axPos val="t"/>
        <c:majorGridlines/>
        <c:numFmt formatCode="0%" sourceLinked="1"/>
        <c:majorTickMark val="none"/>
        <c:tickLblPos val="nextTo"/>
        <c:spPr>
          <a:ln w="9525">
            <a:noFill/>
          </a:ln>
        </c:spPr>
        <c:txPr>
          <a:bodyPr/>
          <a:lstStyle/>
          <a:p>
            <a:pPr>
              <a:defRPr lang="fr-FR"/>
            </a:pPr>
            <a:endParaRPr lang="en-US"/>
          </a:p>
        </c:txPr>
        <c:crossAx val="389512360"/>
        <c:crosses val="autoZero"/>
        <c:crossBetween val="between"/>
      </c:valAx>
      <c:catAx>
        <c:axId val="389512360"/>
        <c:scaling>
          <c:orientation val="maxMin"/>
        </c:scaling>
        <c:axPos val="l"/>
        <c:numFmt formatCode="General" sourceLinked="0"/>
        <c:majorTickMark val="none"/>
        <c:tickLblPos val="nextTo"/>
        <c:txPr>
          <a:bodyPr/>
          <a:lstStyle/>
          <a:p>
            <a:pPr>
              <a:defRPr lang="fr-FR"/>
            </a:pPr>
            <a:endParaRPr lang="en-US"/>
          </a:p>
        </c:txPr>
        <c:crossAx val="600899528"/>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354330708661417" l="0.314960629921268" r="0.314960629921268" t="0.354330708661417" header="0.314960629921268" footer="0.314960629921268"/>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1"/>
  <c:style val="2"/>
  <c:chart>
    <c:title>
      <c:tx>
        <c:rich>
          <a:bodyPr/>
          <a:lstStyle/>
          <a:p>
            <a:pPr>
              <a:defRPr lang="fr-FR"/>
            </a:pPr>
            <a:r>
              <a:rPr lang="en-GB"/>
              <a:t>User feedback</a:t>
            </a:r>
            <a:endParaRPr lang="en-GB" sz="1800" b="1" i="0" baseline="0"/>
          </a:p>
        </c:rich>
      </c:tx>
    </c:title>
    <c:plotArea>
      <c:layout/>
      <c:barChart>
        <c:barDir val="bar"/>
        <c:grouping val="percentStacked"/>
        <c:ser>
          <c:idx val="0"/>
          <c:order val="0"/>
          <c:tx>
            <c:strRef>
              <c:f>'User feedback'!$I$7</c:f>
              <c:strCache>
                <c:ptCount val="1"/>
                <c:pt idx="0">
                  <c:v>Strong Features</c:v>
                </c:pt>
              </c:strCache>
            </c:strRef>
          </c:tx>
          <c:spPr>
            <a:gradFill flip="none" rotWithShape="1">
              <a:gsLst>
                <a:gs pos="97000">
                  <a:srgbClr val="00B050"/>
                </a:gs>
                <a:gs pos="0">
                  <a:sysClr val="window" lastClr="FFFFFF"/>
                </a:gs>
                <a:gs pos="100000">
                  <a:srgbClr val="4F81BD">
                    <a:tint val="23500"/>
                    <a:satMod val="160000"/>
                  </a:srgbClr>
                </a:gs>
              </a:gsLst>
              <a:path path="rect">
                <a:fillToRect l="50000" t="50000" r="50000" b="50000"/>
              </a:path>
              <a:tileRect/>
            </a:gradFill>
          </c:spPr>
          <c:cat>
            <c:strRef>
              <c:f>'User feedback'!$H$8:$H$10</c:f>
              <c:strCache>
                <c:ptCount val="3"/>
                <c:pt idx="0">
                  <c:v>Tabs</c:v>
                </c:pt>
                <c:pt idx="1">
                  <c:v>User friendliness</c:v>
                </c:pt>
                <c:pt idx="2">
                  <c:v>Applications of Inside &amp; Out</c:v>
                </c:pt>
              </c:strCache>
            </c:strRef>
          </c:cat>
          <c:val>
            <c:numRef>
              <c:f>'User feedback'!$I$8:$I$10</c:f>
              <c:numCache>
                <c:formatCode>General</c:formatCode>
                <c:ptCount val="3"/>
                <c:pt idx="0">
                  <c:v>0.0</c:v>
                </c:pt>
                <c:pt idx="1">
                  <c:v>0.0</c:v>
                </c:pt>
                <c:pt idx="2">
                  <c:v>0.0</c:v>
                </c:pt>
              </c:numCache>
            </c:numRef>
          </c:val>
        </c:ser>
        <c:ser>
          <c:idx val="1"/>
          <c:order val="1"/>
          <c:tx>
            <c:strRef>
              <c:f>'User feedback'!$J$7</c:f>
              <c:strCache>
                <c:ptCount val="1"/>
                <c:pt idx="0">
                  <c:v>Intermediate features</c:v>
                </c:pt>
              </c:strCache>
            </c:strRef>
          </c:tx>
          <c:spPr>
            <a:gradFill flip="none" rotWithShape="1">
              <a:gsLst>
                <a:gs pos="100000">
                  <a:srgbClr val="FF9933"/>
                </a:gs>
                <a:gs pos="0">
                  <a:sysClr val="window" lastClr="FFFFFF"/>
                </a:gs>
                <a:gs pos="100000">
                  <a:srgbClr val="4F81BD">
                    <a:tint val="23500"/>
                    <a:satMod val="160000"/>
                  </a:srgbClr>
                </a:gs>
              </a:gsLst>
              <a:path path="rect">
                <a:fillToRect l="50000" t="50000" r="50000" b="50000"/>
              </a:path>
              <a:tileRect/>
            </a:gradFill>
          </c:spPr>
          <c:cat>
            <c:strRef>
              <c:f>'User feedback'!$H$8:$H$10</c:f>
              <c:strCache>
                <c:ptCount val="3"/>
                <c:pt idx="0">
                  <c:v>Tabs</c:v>
                </c:pt>
                <c:pt idx="1">
                  <c:v>User friendliness</c:v>
                </c:pt>
                <c:pt idx="2">
                  <c:v>Applications of Inside &amp; Out</c:v>
                </c:pt>
              </c:strCache>
            </c:strRef>
          </c:cat>
          <c:val>
            <c:numRef>
              <c:f>'User feedback'!$J$8:$J$10</c:f>
              <c:numCache>
                <c:formatCode>General</c:formatCode>
                <c:ptCount val="3"/>
                <c:pt idx="0">
                  <c:v>0.0</c:v>
                </c:pt>
                <c:pt idx="1">
                  <c:v>0.0</c:v>
                </c:pt>
                <c:pt idx="2">
                  <c:v>0.0</c:v>
                </c:pt>
              </c:numCache>
            </c:numRef>
          </c:val>
        </c:ser>
        <c:ser>
          <c:idx val="2"/>
          <c:order val="2"/>
          <c:tx>
            <c:strRef>
              <c:f>'User feedback'!$K$7</c:f>
              <c:strCache>
                <c:ptCount val="1"/>
                <c:pt idx="0">
                  <c:v>Weak features</c:v>
                </c:pt>
              </c:strCache>
            </c:strRef>
          </c:tx>
          <c:spPr>
            <a:gradFill>
              <a:gsLst>
                <a:gs pos="100000">
                  <a:srgbClr val="FF0000"/>
                </a:gs>
                <a:gs pos="0">
                  <a:sysClr val="window" lastClr="FFFFFF"/>
                </a:gs>
                <a:gs pos="100000">
                  <a:srgbClr val="4F81BD">
                    <a:tint val="23500"/>
                    <a:satMod val="160000"/>
                  </a:srgbClr>
                </a:gs>
              </a:gsLst>
              <a:path path="rect">
                <a:fillToRect l="50000" t="50000" r="50000" b="50000"/>
              </a:path>
            </a:gradFill>
          </c:spPr>
          <c:cat>
            <c:strRef>
              <c:f>'User feedback'!$H$8:$H$10</c:f>
              <c:strCache>
                <c:ptCount val="3"/>
                <c:pt idx="0">
                  <c:v>Tabs</c:v>
                </c:pt>
                <c:pt idx="1">
                  <c:v>User friendliness</c:v>
                </c:pt>
                <c:pt idx="2">
                  <c:v>Applications of Inside &amp; Out</c:v>
                </c:pt>
              </c:strCache>
            </c:strRef>
          </c:cat>
          <c:val>
            <c:numRef>
              <c:f>'User feedback'!$K$8:$K$10</c:f>
              <c:numCache>
                <c:formatCode>General</c:formatCode>
                <c:ptCount val="3"/>
                <c:pt idx="0">
                  <c:v>0.0</c:v>
                </c:pt>
                <c:pt idx="1">
                  <c:v>0.0</c:v>
                </c:pt>
                <c:pt idx="2">
                  <c:v>0.0</c:v>
                </c:pt>
              </c:numCache>
            </c:numRef>
          </c:val>
        </c:ser>
        <c:ser>
          <c:idx val="3"/>
          <c:order val="3"/>
          <c:tx>
            <c:strRef>
              <c:f>'User feedback'!$L$7</c:f>
              <c:strCache>
                <c:ptCount val="1"/>
                <c:pt idx="0">
                  <c:v>No data</c:v>
                </c:pt>
              </c:strCache>
            </c:strRef>
          </c:tx>
          <c:spPr>
            <a:gradFill>
              <a:gsLst>
                <a:gs pos="100000">
                  <a:srgbClr val="7030A0"/>
                </a:gs>
                <a:gs pos="0">
                  <a:sysClr val="window" lastClr="FFFFFF"/>
                </a:gs>
                <a:gs pos="100000">
                  <a:srgbClr val="4F81BD">
                    <a:tint val="23500"/>
                    <a:satMod val="160000"/>
                  </a:srgbClr>
                </a:gs>
              </a:gsLst>
              <a:path path="rect">
                <a:fillToRect l="50000" t="50000" r="50000" b="50000"/>
              </a:path>
            </a:gradFill>
          </c:spPr>
          <c:cat>
            <c:strRef>
              <c:f>'User feedback'!$H$8:$H$10</c:f>
              <c:strCache>
                <c:ptCount val="3"/>
                <c:pt idx="0">
                  <c:v>Tabs</c:v>
                </c:pt>
                <c:pt idx="1">
                  <c:v>User friendliness</c:v>
                </c:pt>
                <c:pt idx="2">
                  <c:v>Applications of Inside &amp; Out</c:v>
                </c:pt>
              </c:strCache>
            </c:strRef>
          </c:cat>
          <c:val>
            <c:numRef>
              <c:f>'User feedback'!$L$8:$L$10</c:f>
              <c:numCache>
                <c:formatCode>General</c:formatCode>
                <c:ptCount val="3"/>
                <c:pt idx="0">
                  <c:v>0.0</c:v>
                </c:pt>
                <c:pt idx="1">
                  <c:v>0.0</c:v>
                </c:pt>
                <c:pt idx="2">
                  <c:v>0.0</c:v>
                </c:pt>
              </c:numCache>
            </c:numRef>
          </c:val>
        </c:ser>
        <c:ser>
          <c:idx val="4"/>
          <c:order val="4"/>
          <c:tx>
            <c:strRef>
              <c:f>'User feedback'!$M$7</c:f>
              <c:strCache>
                <c:ptCount val="1"/>
                <c:pt idx="0">
                  <c:v>Not applicable</c:v>
                </c:pt>
              </c:strCache>
            </c:strRef>
          </c:tx>
          <c:spPr>
            <a:gradFill flip="none" rotWithShape="1">
              <a:gsLst>
                <a:gs pos="100000">
                  <a:srgbClr val="00B0F0"/>
                </a:gs>
                <a:gs pos="0">
                  <a:sysClr val="window" lastClr="FFFFFF"/>
                </a:gs>
                <a:gs pos="100000">
                  <a:srgbClr val="4F81BD">
                    <a:tint val="23500"/>
                    <a:satMod val="160000"/>
                  </a:srgbClr>
                </a:gs>
              </a:gsLst>
              <a:path path="rect">
                <a:fillToRect l="50000" t="50000" r="50000" b="50000"/>
              </a:path>
              <a:tileRect/>
            </a:gradFill>
          </c:spPr>
          <c:cat>
            <c:strRef>
              <c:f>'User feedback'!$H$8:$H$10</c:f>
              <c:strCache>
                <c:ptCount val="3"/>
                <c:pt idx="0">
                  <c:v>Tabs</c:v>
                </c:pt>
                <c:pt idx="1">
                  <c:v>User friendliness</c:v>
                </c:pt>
                <c:pt idx="2">
                  <c:v>Applications of Inside &amp; Out</c:v>
                </c:pt>
              </c:strCache>
            </c:strRef>
          </c:cat>
          <c:val>
            <c:numRef>
              <c:f>'User feedback'!$M$8:$M$10</c:f>
              <c:numCache>
                <c:formatCode>General</c:formatCode>
                <c:ptCount val="3"/>
                <c:pt idx="0">
                  <c:v>0.0</c:v>
                </c:pt>
                <c:pt idx="1">
                  <c:v>0.0</c:v>
                </c:pt>
                <c:pt idx="2">
                  <c:v>0.0</c:v>
                </c:pt>
              </c:numCache>
            </c:numRef>
          </c:val>
        </c:ser>
        <c:ser>
          <c:idx val="5"/>
          <c:order val="5"/>
          <c:tx>
            <c:strRef>
              <c:f>'User feedback'!$N$7</c:f>
              <c:strCache>
                <c:ptCount val="1"/>
                <c:pt idx="0">
                  <c:v>Blank</c:v>
                </c:pt>
              </c:strCache>
            </c:strRef>
          </c:tx>
          <c:spPr>
            <a:gradFill>
              <a:gsLst>
                <a:gs pos="100000">
                  <a:schemeClr val="bg1">
                    <a:lumMod val="50000"/>
                  </a:schemeClr>
                </a:gs>
                <a:gs pos="0">
                  <a:sysClr val="window" lastClr="FFFFFF"/>
                </a:gs>
                <a:gs pos="100000">
                  <a:srgbClr val="4F81BD">
                    <a:tint val="23500"/>
                    <a:satMod val="160000"/>
                  </a:srgbClr>
                </a:gs>
              </a:gsLst>
              <a:path path="rect">
                <a:fillToRect l="50000" t="50000" r="50000" b="50000"/>
              </a:path>
            </a:gradFill>
          </c:spPr>
          <c:cat>
            <c:strRef>
              <c:f>'User feedback'!$H$8:$H$10</c:f>
              <c:strCache>
                <c:ptCount val="3"/>
                <c:pt idx="0">
                  <c:v>Tabs</c:v>
                </c:pt>
                <c:pt idx="1">
                  <c:v>User friendliness</c:v>
                </c:pt>
                <c:pt idx="2">
                  <c:v>Applications of Inside &amp; Out</c:v>
                </c:pt>
              </c:strCache>
            </c:strRef>
          </c:cat>
          <c:val>
            <c:numRef>
              <c:f>'User feedback'!$N$8:$N$10</c:f>
              <c:numCache>
                <c:formatCode>General</c:formatCode>
                <c:ptCount val="3"/>
                <c:pt idx="0">
                  <c:v>10.0</c:v>
                </c:pt>
                <c:pt idx="1">
                  <c:v>13.0</c:v>
                </c:pt>
                <c:pt idx="2">
                  <c:v>6.0</c:v>
                </c:pt>
              </c:numCache>
            </c:numRef>
          </c:val>
        </c:ser>
        <c:gapWidth val="43"/>
        <c:overlap val="100"/>
        <c:axId val="602604984"/>
        <c:axId val="602585816"/>
      </c:barChart>
      <c:valAx>
        <c:axId val="602585816"/>
        <c:scaling>
          <c:orientation val="minMax"/>
          <c:min val="0.0"/>
        </c:scaling>
        <c:axPos val="t"/>
        <c:majorGridlines/>
        <c:numFmt formatCode="0%" sourceLinked="1"/>
        <c:majorTickMark val="none"/>
        <c:tickLblPos val="nextTo"/>
        <c:spPr>
          <a:ln w="9525">
            <a:noFill/>
          </a:ln>
        </c:spPr>
        <c:txPr>
          <a:bodyPr/>
          <a:lstStyle/>
          <a:p>
            <a:pPr>
              <a:defRPr lang="fr-FR"/>
            </a:pPr>
            <a:endParaRPr lang="en-US"/>
          </a:p>
        </c:txPr>
        <c:crossAx val="602604984"/>
        <c:crosses val="autoZero"/>
        <c:crossBetween val="between"/>
      </c:valAx>
      <c:catAx>
        <c:axId val="602604984"/>
        <c:scaling>
          <c:orientation val="maxMin"/>
        </c:scaling>
        <c:axPos val="l"/>
        <c:numFmt formatCode="General" sourceLinked="1"/>
        <c:majorTickMark val="none"/>
        <c:tickLblPos val="nextTo"/>
        <c:txPr>
          <a:bodyPr/>
          <a:lstStyle/>
          <a:p>
            <a:pPr>
              <a:defRPr lang="fr-FR"/>
            </a:pPr>
            <a:endParaRPr lang="en-US"/>
          </a:p>
        </c:txPr>
        <c:crossAx val="602585816"/>
        <c:crossesAt val="0.0"/>
        <c:auto val="1"/>
        <c:lblAlgn val="ctr"/>
        <c:lblOffset val="100"/>
        <c:tickLblSkip val="1"/>
      </c:catAx>
    </c:plotArea>
    <c:legend>
      <c:legendPos val="b"/>
      <c:txPr>
        <a:bodyPr/>
        <a:lstStyle/>
        <a:p>
          <a:pPr>
            <a:defRPr lang="fr-FR"/>
          </a:pPr>
          <a:endParaRPr lang="en-US"/>
        </a:p>
      </c:txPr>
    </c:legend>
    <c:dispBlanksAs val="gap"/>
  </c:chart>
  <c:spPr>
    <a:ln w="19050" cap="flat">
      <a:solidFill>
        <a:srgbClr val="FF5050"/>
      </a:solidFill>
      <a:round/>
    </a:ln>
    <a:effectLst>
      <a:outerShdw blurRad="50800" dist="38100" dir="2700000" algn="tl" rotWithShape="0">
        <a:srgbClr val="FF5050">
          <a:alpha val="40000"/>
        </a:srgbClr>
      </a:outerShdw>
    </a:effectLst>
  </c:spPr>
  <c:printSettings>
    <c:headerFooter/>
    <c:pageMargins b="0.750000000000017" l="0.700000000000003" r="0.700000000000003" t="0.750000000000017"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df"/><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4" Type="http://schemas.openxmlformats.org/officeDocument/2006/relationships/image" Target="../media/image9.png"/><Relationship Id="rId5" Type="http://schemas.openxmlformats.org/officeDocument/2006/relationships/image" Target="../media/image10.png"/><Relationship Id="rId6" Type="http://schemas.openxmlformats.org/officeDocument/2006/relationships/image" Target="../media/image11.png"/><Relationship Id="rId7" Type="http://schemas.openxmlformats.org/officeDocument/2006/relationships/image" Target="../media/image12.png"/><Relationship Id="rId1" Type="http://schemas.openxmlformats.org/officeDocument/2006/relationships/image" Target="../media/image6.png"/><Relationship Id="rId2"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150020</xdr:colOff>
      <xdr:row>59</xdr:row>
      <xdr:rowOff>181452</xdr:rowOff>
    </xdr:to>
    <xdr:pic>
      <xdr:nvPicPr>
        <xdr:cNvPr id="10" name="Picture 3"/>
        <xdr:cNvPicPr>
          <a:picLocks noChangeAspect="1"/>
        </xdr:cNvPicPr>
      </xdr:nvPicPr>
      <xdr:blipFill>
        <a:blip xmlns:r="http://schemas.openxmlformats.org/officeDocument/2006/relationships" r:embed="rId1">
          <a:extLst>
            <a:ext uri="{28A0092B-C50C-407E-A947-70E740481C1C}">
              <a14:useLocalDpi xmlns="" xmlns:xdr="http://schemas.openxmlformats.org/drawingml/2006/spreadsheetDrawing" xmlns:a="http://schemas.openxmlformats.org/drawingml/2006/main" xmlns:r="http://schemas.openxmlformats.org/officeDocument/2006/relationships" xmlns:a14="http://schemas.microsoft.com/office/drawing/2010/main" val="0"/>
            </a:ext>
          </a:extLst>
        </a:blip>
        <a:stretch>
          <a:fillRect/>
        </a:stretch>
      </xdr:blipFill>
      <xdr:spPr>
        <a:xfrm>
          <a:off x="0" y="0"/>
          <a:ext cx="28890120" cy="11420952"/>
        </a:xfrm>
        <a:prstGeom prst="rect">
          <a:avLst/>
        </a:prstGeom>
      </xdr:spPr>
    </xdr:pic>
    <xdr:clientData/>
  </xdr:twoCellAnchor>
  <xdr:twoCellAnchor>
    <xdr:from>
      <xdr:col>12</xdr:col>
      <xdr:colOff>190500</xdr:colOff>
      <xdr:row>0</xdr:row>
      <xdr:rowOff>0</xdr:rowOff>
    </xdr:from>
    <xdr:to>
      <xdr:col>14</xdr:col>
      <xdr:colOff>838200</xdr:colOff>
      <xdr:row>2</xdr:row>
      <xdr:rowOff>177800</xdr:rowOff>
    </xdr:to>
    <xdr:sp macro="" textlink="">
      <xdr:nvSpPr>
        <xdr:cNvPr id="6" name="Rectangle 5"/>
        <xdr:cNvSpPr/>
      </xdr:nvSpPr>
      <xdr:spPr>
        <a:xfrm>
          <a:off x="11315700" y="0"/>
          <a:ext cx="2501900" cy="5588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editAs="oneCell">
    <xdr:from>
      <xdr:col>12</xdr:col>
      <xdr:colOff>494000</xdr:colOff>
      <xdr:row>0</xdr:row>
      <xdr:rowOff>25400</xdr:rowOff>
    </xdr:from>
    <xdr:to>
      <xdr:col>14</xdr:col>
      <xdr:colOff>520700</xdr:colOff>
      <xdr:row>2</xdr:row>
      <xdr:rowOff>152400</xdr:rowOff>
    </xdr:to>
    <xdr:pic>
      <xdr:nvPicPr>
        <xdr:cNvPr id="5" name="Picture 4" descr="IPPFWHR_Logo_Main_EN_spot.eps"/>
        <xdr:cNvPicPr>
          <a:picLocks noChangeAspect="1"/>
        </xdr:cNvPicPr>
      </xdr:nvPicPr>
      <mc:AlternateContent xmlns:mc="http://schemas.openxmlformats.org/markup-compatibility/2006">
        <mc:Choice xmlns:ma="http://schemas.microsoft.com/office/mac/drawingml/2008/main" Requires="ma">
          <xdr:blipFill>
            <a:blip xmlns:r="http://schemas.openxmlformats.org/officeDocument/2006/relationships" r:embed="rId2"/>
            <a:stretch>
              <a:fillRect/>
            </a:stretch>
          </xdr:blipFill>
        </mc:Choice>
        <mc:Fallback>
          <xdr:blipFill>
            <a:blip xmlns:r="http://schemas.openxmlformats.org/officeDocument/2006/relationships" r:embed="rId3"/>
            <a:stretch>
              <a:fillRect/>
            </a:stretch>
          </xdr:blipFill>
        </mc:Fallback>
      </mc:AlternateContent>
      <xdr:spPr>
        <a:xfrm>
          <a:off x="11619200" y="25400"/>
          <a:ext cx="1880900" cy="5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78</xdr:row>
      <xdr:rowOff>0</xdr:rowOff>
    </xdr:from>
    <xdr:to>
      <xdr:col>2</xdr:col>
      <xdr:colOff>7563906</xdr:colOff>
      <xdr:row>99</xdr:row>
      <xdr:rowOff>172033</xdr:rowOff>
    </xdr:to>
    <xdr:pic>
      <xdr:nvPicPr>
        <xdr:cNvPr id="4" name="Picture 3" descr="Graphic function.png"/>
        <xdr:cNvPicPr>
          <a:picLocks noChangeAspect="1"/>
        </xdr:cNvPicPr>
      </xdr:nvPicPr>
      <xdr:blipFill>
        <a:blip xmlns:r="http://schemas.openxmlformats.org/officeDocument/2006/relationships" r:embed="rId1"/>
        <a:stretch>
          <a:fillRect/>
        </a:stretch>
      </xdr:blipFill>
      <xdr:spPr>
        <a:xfrm>
          <a:off x="1524000" y="15106650"/>
          <a:ext cx="7563906" cy="4172533"/>
        </a:xfrm>
        <a:prstGeom prst="rect">
          <a:avLst/>
        </a:prstGeom>
      </xdr:spPr>
    </xdr:pic>
    <xdr:clientData/>
  </xdr:twoCellAnchor>
  <xdr:twoCellAnchor editAs="oneCell">
    <xdr:from>
      <xdr:col>2</xdr:col>
      <xdr:colOff>0</xdr:colOff>
      <xdr:row>103</xdr:row>
      <xdr:rowOff>0</xdr:rowOff>
    </xdr:from>
    <xdr:to>
      <xdr:col>2</xdr:col>
      <xdr:colOff>6206266</xdr:colOff>
      <xdr:row>120</xdr:row>
      <xdr:rowOff>78011</xdr:rowOff>
    </xdr:to>
    <xdr:pic>
      <xdr:nvPicPr>
        <xdr:cNvPr id="5" name="Picture 4"/>
        <xdr:cNvPicPr>
          <a:picLocks noChangeAspect="1"/>
        </xdr:cNvPicPr>
      </xdr:nvPicPr>
      <xdr:blipFill>
        <a:blip xmlns:r="http://schemas.openxmlformats.org/officeDocument/2006/relationships" r:embed="rId2"/>
        <a:stretch>
          <a:fillRect/>
        </a:stretch>
      </xdr:blipFill>
      <xdr:spPr>
        <a:xfrm>
          <a:off x="1524000" y="19869150"/>
          <a:ext cx="6206266" cy="3316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295275</xdr:colOff>
      <xdr:row>159</xdr:row>
      <xdr:rowOff>180975</xdr:rowOff>
    </xdr:from>
    <xdr:to>
      <xdr:col>5</xdr:col>
      <xdr:colOff>419100</xdr:colOff>
      <xdr:row>169</xdr:row>
      <xdr:rowOff>180975</xdr:rowOff>
    </xdr:to>
    <xdr:pic>
      <xdr:nvPicPr>
        <xdr:cNvPr id="36" name="Picture 35" descr="Framework column.png"/>
        <xdr:cNvPicPr>
          <a:picLocks noChangeAspect="1"/>
        </xdr:cNvPicPr>
      </xdr:nvPicPr>
      <xdr:blipFill>
        <a:blip xmlns:r="http://schemas.openxmlformats.org/officeDocument/2006/relationships" r:embed="rId1" cstate="print"/>
        <a:stretch>
          <a:fillRect/>
        </a:stretch>
      </xdr:blipFill>
      <xdr:spPr>
        <a:xfrm>
          <a:off x="3867150" y="22659975"/>
          <a:ext cx="6219825" cy="1905000"/>
        </a:xfrm>
        <a:prstGeom prst="rect">
          <a:avLst/>
        </a:prstGeom>
      </xdr:spPr>
    </xdr:pic>
    <xdr:clientData/>
  </xdr:twoCellAnchor>
  <xdr:twoCellAnchor editAs="oneCell">
    <xdr:from>
      <xdr:col>4</xdr:col>
      <xdr:colOff>381000</xdr:colOff>
      <xdr:row>146</xdr:row>
      <xdr:rowOff>142875</xdr:rowOff>
    </xdr:from>
    <xdr:to>
      <xdr:col>4</xdr:col>
      <xdr:colOff>3238500</xdr:colOff>
      <xdr:row>155</xdr:row>
      <xdr:rowOff>123825</xdr:rowOff>
    </xdr:to>
    <xdr:grpSp>
      <xdr:nvGrpSpPr>
        <xdr:cNvPr id="13342" name="Group 30"/>
        <xdr:cNvGrpSpPr>
          <a:grpSpLocks/>
        </xdr:cNvGrpSpPr>
      </xdr:nvGrpSpPr>
      <xdr:grpSpPr bwMode="auto">
        <a:xfrm>
          <a:off x="7416800" y="29378275"/>
          <a:ext cx="2857500" cy="1695450"/>
          <a:chOff x="6021" y="2499"/>
          <a:chExt cx="4500" cy="2676"/>
        </a:xfrm>
      </xdr:grpSpPr>
      <xdr:pic>
        <xdr:nvPicPr>
          <xdr:cNvPr id="13343" name="Picture 31"/>
          <xdr:cNvPicPr>
            <a:picLocks noChangeAspect="1" noChangeArrowheads="1"/>
          </xdr:cNvPicPr>
        </xdr:nvPicPr>
        <xdr:blipFill>
          <a:blip xmlns:r="http://schemas.openxmlformats.org/officeDocument/2006/relationships" r:embed="rId2" cstate="print"/>
          <a:srcRect/>
          <a:stretch>
            <a:fillRect/>
          </a:stretch>
        </xdr:blipFill>
        <xdr:spPr bwMode="auto">
          <a:xfrm>
            <a:off x="6021" y="2499"/>
            <a:ext cx="4500" cy="2610"/>
          </a:xfrm>
          <a:prstGeom prst="rect">
            <a:avLst/>
          </a:prstGeom>
          <a:noFill/>
        </xdr:spPr>
      </xdr:pic>
      <xdr:sp macro="" textlink="">
        <xdr:nvSpPr>
          <xdr:cNvPr id="13344" name="Oval 32"/>
          <xdr:cNvSpPr>
            <a:spLocks noChangeArrowheads="1"/>
          </xdr:cNvSpPr>
        </xdr:nvSpPr>
        <xdr:spPr bwMode="auto">
          <a:xfrm>
            <a:off x="7101" y="4050"/>
            <a:ext cx="2955" cy="1125"/>
          </a:xfrm>
          <a:prstGeom prst="ellipse">
            <a:avLst/>
          </a:prstGeom>
          <a:noFill/>
          <a:ln w="57150">
            <a:solidFill>
              <a:srgbClr val="66FF33"/>
            </a:solidFill>
            <a:round/>
            <a:headEnd/>
            <a:tailEnd/>
          </a:ln>
        </xdr:spPr>
      </xdr:sp>
    </xdr:grpSp>
    <xdr:clientData/>
  </xdr:twoCellAnchor>
  <xdr:twoCellAnchor editAs="oneCell">
    <xdr:from>
      <xdr:col>3</xdr:col>
      <xdr:colOff>723900</xdr:colOff>
      <xdr:row>159</xdr:row>
      <xdr:rowOff>9526</xdr:rowOff>
    </xdr:from>
    <xdr:to>
      <xdr:col>4</xdr:col>
      <xdr:colOff>1571625</xdr:colOff>
      <xdr:row>171</xdr:row>
      <xdr:rowOff>28576</xdr:rowOff>
    </xdr:to>
    <xdr:sp macro="" textlink="">
      <xdr:nvSpPr>
        <xdr:cNvPr id="13347" name="Oval 35"/>
        <xdr:cNvSpPr>
          <a:spLocks noChangeArrowheads="1"/>
        </xdr:cNvSpPr>
      </xdr:nvSpPr>
      <xdr:spPr bwMode="auto">
        <a:xfrm>
          <a:off x="4295775" y="22488526"/>
          <a:ext cx="1895475" cy="2305050"/>
        </a:xfrm>
        <a:prstGeom prst="ellipse">
          <a:avLst/>
        </a:prstGeom>
        <a:noFill/>
        <a:ln w="57150">
          <a:solidFill>
            <a:srgbClr val="66FF33"/>
          </a:solidFill>
          <a:round/>
          <a:headEnd/>
          <a:tailEnd/>
        </a:ln>
      </xdr:spPr>
    </xdr:sp>
    <xdr:clientData/>
  </xdr:twoCellAnchor>
  <xdr:twoCellAnchor editAs="oneCell">
    <xdr:from>
      <xdr:col>3</xdr:col>
      <xdr:colOff>447675</xdr:colOff>
      <xdr:row>69</xdr:row>
      <xdr:rowOff>76206</xdr:rowOff>
    </xdr:from>
    <xdr:to>
      <xdr:col>4</xdr:col>
      <xdr:colOff>1095375</xdr:colOff>
      <xdr:row>75</xdr:row>
      <xdr:rowOff>16538</xdr:rowOff>
    </xdr:to>
    <xdr:grpSp>
      <xdr:nvGrpSpPr>
        <xdr:cNvPr id="27" name="Group 26"/>
        <xdr:cNvGrpSpPr>
          <a:grpSpLocks noChangeAspect="1"/>
        </xdr:cNvGrpSpPr>
      </xdr:nvGrpSpPr>
      <xdr:grpSpPr>
        <a:xfrm>
          <a:off x="5883275" y="14490706"/>
          <a:ext cx="2247900" cy="1083332"/>
          <a:chOff x="4019550" y="12382500"/>
          <a:chExt cx="1695450" cy="1123950"/>
        </a:xfrm>
      </xdr:grpSpPr>
      <xdr:pic>
        <xdr:nvPicPr>
          <xdr:cNvPr id="24" name="Image 3" descr="Click on arrow"/>
          <xdr:cNvPicPr/>
        </xdr:nvPicPr>
        <xdr:blipFill>
          <a:blip xmlns:r="http://schemas.openxmlformats.org/officeDocument/2006/relationships" r:embed="rId3" cstate="print">
            <a:extLst>
              <a:ext uri="{28A0092B-C50C-407E-A947-70E740481C1C}">
                <a14:useLocalDpi xmlns="" xmlns:xdr="http://schemas.openxmlformats.org/drawingml/2006/spreadsheetDrawing" xmlns:a="http://schemas.openxmlformats.org/drawingml/2006/main" xmlns:r="http://schemas.openxmlformats.org/officeDocument/2006/relationships" xmlns:a14="http://schemas.microsoft.com/office/drawing/2010/main" val="0"/>
              </a:ext>
            </a:extLst>
          </a:blip>
          <a:srcRect/>
          <a:stretch>
            <a:fillRect/>
          </a:stretch>
        </xdr:blipFill>
        <xdr:spPr bwMode="auto">
          <a:xfrm>
            <a:off x="4019550" y="12382500"/>
            <a:ext cx="1695450" cy="1123950"/>
          </a:xfrm>
          <a:prstGeom prst="rect">
            <a:avLst/>
          </a:prstGeom>
          <a:noFill/>
        </xdr:spPr>
      </xdr:pic>
      <xdr:grpSp>
        <xdr:nvGrpSpPr>
          <xdr:cNvPr id="11265" name="Group 11"/>
          <xdr:cNvGrpSpPr>
            <a:grpSpLocks/>
          </xdr:cNvGrpSpPr>
        </xdr:nvGrpSpPr>
        <xdr:grpSpPr bwMode="auto">
          <a:xfrm>
            <a:off x="4886325" y="12544425"/>
            <a:ext cx="809625" cy="714375"/>
            <a:chOff x="0" y="0"/>
            <a:chExt cx="8096" cy="6760"/>
          </a:xfrm>
        </xdr:grpSpPr>
        <xdr:sp macro="" textlink="">
          <xdr:nvSpPr>
            <xdr:cNvPr id="11266" name="Oval 12"/>
            <xdr:cNvSpPr>
              <a:spLocks noChangeArrowheads="1"/>
            </xdr:cNvSpPr>
          </xdr:nvSpPr>
          <xdr:spPr bwMode="auto">
            <a:xfrm>
              <a:off x="0" y="0"/>
              <a:ext cx="8096" cy="6760"/>
            </a:xfrm>
            <a:prstGeom prst="ellipse">
              <a:avLst/>
            </a:prstGeom>
            <a:noFill/>
            <a:ln w="57150">
              <a:solidFill>
                <a:srgbClr val="66FF33"/>
              </a:solidFill>
              <a:round/>
              <a:headEnd/>
              <a:tailEnd/>
            </a:ln>
          </xdr:spPr>
        </xdr:sp>
        <xdr:pic>
          <xdr:nvPicPr>
            <xdr:cNvPr id="11267" name="Picture 13" descr="Pointeur flèche.png"/>
            <xdr:cNvPicPr>
              <a:picLocks noChangeAspect="1"/>
            </xdr:cNvPicPr>
          </xdr:nvPicPr>
          <xdr:blipFill>
            <a:blip xmlns:r="http://schemas.openxmlformats.org/officeDocument/2006/relationships" r:embed="rId4" cstate="print"/>
            <a:srcRect/>
            <a:stretch>
              <a:fillRect/>
            </a:stretch>
          </xdr:blipFill>
          <xdr:spPr bwMode="auto">
            <a:xfrm>
              <a:off x="4000" y="2476"/>
              <a:ext cx="1407" cy="2286"/>
            </a:xfrm>
            <a:prstGeom prst="rect">
              <a:avLst/>
            </a:prstGeom>
            <a:noFill/>
          </xdr:spPr>
        </xdr:pic>
      </xdr:grpSp>
    </xdr:grpSp>
    <xdr:clientData/>
  </xdr:twoCellAnchor>
  <xdr:twoCellAnchor editAs="oneCell">
    <xdr:from>
      <xdr:col>2</xdr:col>
      <xdr:colOff>1123950</xdr:colOff>
      <xdr:row>77</xdr:row>
      <xdr:rowOff>0</xdr:rowOff>
    </xdr:from>
    <xdr:to>
      <xdr:col>3</xdr:col>
      <xdr:colOff>676275</xdr:colOff>
      <xdr:row>82</xdr:row>
      <xdr:rowOff>66675</xdr:rowOff>
    </xdr:to>
    <xdr:grpSp>
      <xdr:nvGrpSpPr>
        <xdr:cNvPr id="32" name="Group 31"/>
        <xdr:cNvGrpSpPr/>
      </xdr:nvGrpSpPr>
      <xdr:grpSpPr>
        <a:xfrm>
          <a:off x="3435350" y="15938500"/>
          <a:ext cx="2676525" cy="1019175"/>
          <a:chOff x="2647950" y="14020800"/>
          <a:chExt cx="1600200" cy="1019175"/>
        </a:xfrm>
      </xdr:grpSpPr>
      <xdr:pic>
        <xdr:nvPicPr>
          <xdr:cNvPr id="28" name="Image 5" descr="Select item"/>
          <xdr:cNvPicPr/>
        </xdr:nvPicPr>
        <xdr:blipFill>
          <a:blip xmlns:r="http://schemas.openxmlformats.org/officeDocument/2006/relationships" r:embed="rId5" cstate="print">
            <a:extLst>
              <a:ext uri="{28A0092B-C50C-407E-A947-70E740481C1C}">
                <a14:useLocalDpi xmlns="" xmlns:xdr="http://schemas.openxmlformats.org/drawingml/2006/spreadsheetDrawing" xmlns:a="http://schemas.openxmlformats.org/drawingml/2006/main" xmlns:r="http://schemas.openxmlformats.org/officeDocument/2006/relationships" xmlns:a14="http://schemas.microsoft.com/office/drawing/2010/main" val="0"/>
              </a:ext>
            </a:extLst>
          </a:blip>
          <a:srcRect/>
          <a:stretch>
            <a:fillRect/>
          </a:stretch>
        </xdr:blipFill>
        <xdr:spPr bwMode="auto">
          <a:xfrm>
            <a:off x="2647950" y="14020800"/>
            <a:ext cx="1600200" cy="1019175"/>
          </a:xfrm>
          <a:prstGeom prst="rect">
            <a:avLst/>
          </a:prstGeom>
          <a:noFill/>
          <a:ln>
            <a:noFill/>
          </a:ln>
        </xdr:spPr>
      </xdr:pic>
      <xdr:grpSp>
        <xdr:nvGrpSpPr>
          <xdr:cNvPr id="11268" name="Group 14"/>
          <xdr:cNvGrpSpPr>
            <a:grpSpLocks/>
          </xdr:cNvGrpSpPr>
        </xdr:nvGrpSpPr>
        <xdr:grpSpPr bwMode="auto">
          <a:xfrm>
            <a:off x="2705100" y="14439900"/>
            <a:ext cx="1438275" cy="447675"/>
            <a:chOff x="0" y="0"/>
            <a:chExt cx="14382" cy="4095"/>
          </a:xfrm>
        </xdr:grpSpPr>
        <xdr:pic>
          <xdr:nvPicPr>
            <xdr:cNvPr id="11269" name="Picture 15" descr="Pointeur flèche.png"/>
            <xdr:cNvPicPr>
              <a:picLocks noChangeAspect="1"/>
            </xdr:cNvPicPr>
          </xdr:nvPicPr>
          <xdr:blipFill>
            <a:blip xmlns:r="http://schemas.openxmlformats.org/officeDocument/2006/relationships" r:embed="rId4" cstate="print"/>
            <a:srcRect/>
            <a:stretch>
              <a:fillRect/>
            </a:stretch>
          </xdr:blipFill>
          <xdr:spPr bwMode="auto">
            <a:xfrm>
              <a:off x="8953" y="1524"/>
              <a:ext cx="1407" cy="2286"/>
            </a:xfrm>
            <a:prstGeom prst="rect">
              <a:avLst/>
            </a:prstGeom>
            <a:noFill/>
          </xdr:spPr>
        </xdr:pic>
        <xdr:sp macro="" textlink="">
          <xdr:nvSpPr>
            <xdr:cNvPr id="11270" name="Oval 16"/>
            <xdr:cNvSpPr>
              <a:spLocks noChangeArrowheads="1"/>
            </xdr:cNvSpPr>
          </xdr:nvSpPr>
          <xdr:spPr bwMode="auto">
            <a:xfrm>
              <a:off x="0" y="0"/>
              <a:ext cx="14382" cy="4095"/>
            </a:xfrm>
            <a:prstGeom prst="ellipse">
              <a:avLst/>
            </a:prstGeom>
            <a:noFill/>
            <a:ln w="57150">
              <a:solidFill>
                <a:srgbClr val="66FF33"/>
              </a:solidFill>
              <a:round/>
              <a:headEnd/>
              <a:tailEnd/>
            </a:ln>
          </xdr:spPr>
        </xdr:sp>
      </xdr:grpSp>
    </xdr:grpSp>
    <xdr:clientData/>
  </xdr:twoCellAnchor>
  <xdr:twoCellAnchor editAs="oneCell">
    <xdr:from>
      <xdr:col>3</xdr:col>
      <xdr:colOff>180975</xdr:colOff>
      <xdr:row>83</xdr:row>
      <xdr:rowOff>85729</xdr:rowOff>
    </xdr:from>
    <xdr:to>
      <xdr:col>4</xdr:col>
      <xdr:colOff>3952875</xdr:colOff>
      <xdr:row>90</xdr:row>
      <xdr:rowOff>77029</xdr:rowOff>
    </xdr:to>
    <xdr:grpSp>
      <xdr:nvGrpSpPr>
        <xdr:cNvPr id="35" name="Group 34"/>
        <xdr:cNvGrpSpPr>
          <a:grpSpLocks/>
        </xdr:cNvGrpSpPr>
      </xdr:nvGrpSpPr>
      <xdr:grpSpPr>
        <a:xfrm>
          <a:off x="5616575" y="17167229"/>
          <a:ext cx="5372100" cy="1324800"/>
          <a:chOff x="3752850" y="15363825"/>
          <a:chExt cx="4819650" cy="1323975"/>
        </a:xfrm>
      </xdr:grpSpPr>
      <xdr:pic>
        <xdr:nvPicPr>
          <xdr:cNvPr id="33" name="Image 6" descr="comment"/>
          <xdr:cNvPicPr/>
        </xdr:nvPicPr>
        <xdr:blipFill>
          <a:blip xmlns:r="http://schemas.openxmlformats.org/officeDocument/2006/relationships" r:embed="rId6" cstate="print">
            <a:extLst>
              <a:ext uri="{28A0092B-C50C-407E-A947-70E740481C1C}">
                <a14:useLocalDpi xmlns="" xmlns:xdr="http://schemas.openxmlformats.org/drawingml/2006/spreadsheetDrawing" xmlns:a="http://schemas.openxmlformats.org/drawingml/2006/main" xmlns:r="http://schemas.openxmlformats.org/officeDocument/2006/relationships" xmlns:a14="http://schemas.microsoft.com/office/drawing/2010/main" val="0"/>
              </a:ext>
            </a:extLst>
          </a:blip>
          <a:srcRect/>
          <a:stretch>
            <a:fillRect/>
          </a:stretch>
        </xdr:blipFill>
        <xdr:spPr bwMode="auto">
          <a:xfrm>
            <a:off x="3752850" y="15363825"/>
            <a:ext cx="4819650" cy="1323975"/>
          </a:xfrm>
          <a:prstGeom prst="rect">
            <a:avLst/>
          </a:prstGeom>
          <a:noFill/>
          <a:ln>
            <a:noFill/>
          </a:ln>
        </xdr:spPr>
      </xdr:pic>
      <xdr:sp macro="" textlink="">
        <xdr:nvSpPr>
          <xdr:cNvPr id="11271" name="Oval 22"/>
          <xdr:cNvSpPr>
            <a:spLocks noChangeArrowheads="1"/>
          </xdr:cNvSpPr>
        </xdr:nvSpPr>
        <xdr:spPr bwMode="auto">
          <a:xfrm>
            <a:off x="5114925" y="15925800"/>
            <a:ext cx="3333750" cy="447675"/>
          </a:xfrm>
          <a:prstGeom prst="ellipse">
            <a:avLst/>
          </a:prstGeom>
          <a:noFill/>
          <a:ln w="57150">
            <a:solidFill>
              <a:srgbClr val="66FF33"/>
            </a:solidFill>
            <a:round/>
            <a:headEnd/>
            <a:tailEnd/>
          </a:ln>
        </xdr:spPr>
      </xdr:sp>
    </xdr:grpSp>
    <xdr:clientData/>
  </xdr:twoCellAnchor>
  <xdr:twoCellAnchor editAs="oneCell">
    <xdr:from>
      <xdr:col>2</xdr:col>
      <xdr:colOff>762000</xdr:colOff>
      <xdr:row>45</xdr:row>
      <xdr:rowOff>0</xdr:rowOff>
    </xdr:from>
    <xdr:to>
      <xdr:col>4</xdr:col>
      <xdr:colOff>4543425</xdr:colOff>
      <xdr:row>48</xdr:row>
      <xdr:rowOff>133350</xdr:rowOff>
    </xdr:to>
    <xdr:pic>
      <xdr:nvPicPr>
        <xdr:cNvPr id="21" name="Picture 20" descr="Tabs.png"/>
        <xdr:cNvPicPr>
          <a:picLocks noChangeAspect="1"/>
        </xdr:cNvPicPr>
      </xdr:nvPicPr>
      <xdr:blipFill>
        <a:blip xmlns:r="http://schemas.openxmlformats.org/officeDocument/2006/relationships" r:embed="rId7"/>
        <a:stretch>
          <a:fillRect/>
        </a:stretch>
      </xdr:blipFill>
      <xdr:spPr>
        <a:xfrm>
          <a:off x="2286000" y="8820150"/>
          <a:ext cx="687705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1654969</xdr:colOff>
      <xdr:row>67</xdr:row>
      <xdr:rowOff>95249</xdr:rowOff>
    </xdr:from>
    <xdr:to>
      <xdr:col>5</xdr:col>
      <xdr:colOff>2988000</xdr:colOff>
      <xdr:row>87</xdr:row>
      <xdr:rowOff>107157</xdr:rowOff>
    </xdr:to>
    <xdr:graphicFrame macro="">
      <xdr:nvGraphicFramePr>
        <xdr:cNvPr id="4"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120</xdr:row>
      <xdr:rowOff>0</xdr:rowOff>
    </xdr:from>
    <xdr:to>
      <xdr:col>16</xdr:col>
      <xdr:colOff>2207813</xdr:colOff>
      <xdr:row>136</xdr:row>
      <xdr:rowOff>95250</xdr:rowOff>
    </xdr:to>
    <xdr:graphicFrame macro="">
      <xdr:nvGraphicFramePr>
        <xdr:cNvPr id="5"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10</xdr:col>
      <xdr:colOff>0</xdr:colOff>
      <xdr:row>138</xdr:row>
      <xdr:rowOff>0</xdr:rowOff>
    </xdr:from>
    <xdr:to>
      <xdr:col>16</xdr:col>
      <xdr:colOff>2207813</xdr:colOff>
      <xdr:row>153</xdr:row>
      <xdr:rowOff>71437</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2</xdr:col>
      <xdr:colOff>1119188</xdr:colOff>
      <xdr:row>52</xdr:row>
      <xdr:rowOff>23808</xdr:rowOff>
    </xdr:from>
    <xdr:to>
      <xdr:col>8</xdr:col>
      <xdr:colOff>273375</xdr:colOff>
      <xdr:row>73</xdr:row>
      <xdr:rowOff>142875</xdr:rowOff>
    </xdr:to>
    <xdr:graphicFrame macro="">
      <xdr:nvGraphicFramePr>
        <xdr:cNvPr id="5"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2</xdr:col>
      <xdr:colOff>1535907</xdr:colOff>
      <xdr:row>18</xdr:row>
      <xdr:rowOff>892962</xdr:rowOff>
    </xdr:from>
    <xdr:to>
      <xdr:col>2</xdr:col>
      <xdr:colOff>1952625</xdr:colOff>
      <xdr:row>18</xdr:row>
      <xdr:rowOff>1321587</xdr:rowOff>
    </xdr:to>
    <xdr:sp macro="" textlink="">
      <xdr:nvSpPr>
        <xdr:cNvPr id="14" name="Down Arrow 13"/>
        <xdr:cNvSpPr/>
      </xdr:nvSpPr>
      <xdr:spPr>
        <a:xfrm>
          <a:off x="2262188" y="5119681"/>
          <a:ext cx="416718" cy="428625"/>
        </a:xfrm>
        <a:prstGeom prst="downArrow">
          <a:avLst>
            <a:gd name="adj1" fmla="val 34761"/>
            <a:gd name="adj2" fmla="val 4746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p>
      </xdr:txBody>
    </xdr:sp>
    <xdr:clientData/>
  </xdr:twoCellAnchor>
  <xdr:twoCellAnchor editAs="oneCell">
    <xdr:from>
      <xdr:col>2</xdr:col>
      <xdr:colOff>1488250</xdr:colOff>
      <xdr:row>11</xdr:row>
      <xdr:rowOff>142872</xdr:rowOff>
    </xdr:from>
    <xdr:to>
      <xdr:col>2</xdr:col>
      <xdr:colOff>1904968</xdr:colOff>
      <xdr:row>12</xdr:row>
      <xdr:rowOff>2537</xdr:rowOff>
    </xdr:to>
    <xdr:sp macro="" textlink="">
      <xdr:nvSpPr>
        <xdr:cNvPr id="8" name="Down Arrow 7"/>
        <xdr:cNvSpPr/>
      </xdr:nvSpPr>
      <xdr:spPr>
        <a:xfrm>
          <a:off x="2214531" y="4369591"/>
          <a:ext cx="416718" cy="428625"/>
        </a:xfrm>
        <a:prstGeom prst="downArrow">
          <a:avLst>
            <a:gd name="adj1" fmla="val 34761"/>
            <a:gd name="adj2" fmla="val 47460"/>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p>
      </xdr:txBody>
    </xdr:sp>
    <xdr:clientData/>
  </xdr:twoCellAnchor>
  <xdr:twoCellAnchor editAs="oneCell">
    <xdr:from>
      <xdr:col>2</xdr:col>
      <xdr:colOff>4881556</xdr:colOff>
      <xdr:row>10</xdr:row>
      <xdr:rowOff>35719</xdr:rowOff>
    </xdr:from>
    <xdr:to>
      <xdr:col>3</xdr:col>
      <xdr:colOff>321470</xdr:colOff>
      <xdr:row>16</xdr:row>
      <xdr:rowOff>178594</xdr:rowOff>
    </xdr:to>
    <xdr:sp macro="" textlink="">
      <xdr:nvSpPr>
        <xdr:cNvPr id="39" name="Bent Arrow 38"/>
        <xdr:cNvSpPr/>
      </xdr:nvSpPr>
      <xdr:spPr>
        <a:xfrm>
          <a:off x="5607837" y="4071938"/>
          <a:ext cx="392914" cy="1857375"/>
        </a:xfrm>
        <a:prstGeom prst="bentArrow">
          <a:avLst>
            <a:gd name="adj1" fmla="val 25000"/>
            <a:gd name="adj2" fmla="val 39909"/>
            <a:gd name="adj3" fmla="val 25000"/>
            <a:gd name="adj4" fmla="val 3162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81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solidFill>
              <a:schemeClr val="tx1"/>
            </a:solidFill>
          </a:endParaRPr>
        </a:p>
      </xdr:txBody>
    </xdr:sp>
    <xdr:clientData/>
  </xdr:twoCellAnchor>
  <xdr:twoCellAnchor editAs="oneCell">
    <xdr:from>
      <xdr:col>2</xdr:col>
      <xdr:colOff>4893470</xdr:colOff>
      <xdr:row>17</xdr:row>
      <xdr:rowOff>23772</xdr:rowOff>
    </xdr:from>
    <xdr:to>
      <xdr:col>3</xdr:col>
      <xdr:colOff>333384</xdr:colOff>
      <xdr:row>23</xdr:row>
      <xdr:rowOff>178593</xdr:rowOff>
    </xdr:to>
    <xdr:sp macro="" textlink="">
      <xdr:nvSpPr>
        <xdr:cNvPr id="40" name="Bent Arrow 39"/>
        <xdr:cNvSpPr/>
      </xdr:nvSpPr>
      <xdr:spPr>
        <a:xfrm>
          <a:off x="5619751" y="5964991"/>
          <a:ext cx="392914" cy="2631321"/>
        </a:xfrm>
        <a:prstGeom prst="bentArrow">
          <a:avLst>
            <a:gd name="adj1" fmla="val 25000"/>
            <a:gd name="adj2" fmla="val 39909"/>
            <a:gd name="adj3" fmla="val 25000"/>
            <a:gd name="adj4" fmla="val 3162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81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PT"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43</xdr:row>
      <xdr:rowOff>0</xdr:rowOff>
    </xdr:from>
    <xdr:to>
      <xdr:col>6</xdr:col>
      <xdr:colOff>725812</xdr:colOff>
      <xdr:row>59</xdr:row>
      <xdr:rowOff>154782</xdr:rowOff>
    </xdr:to>
    <xdr:graphicFrame macro="">
      <xdr:nvGraphicFramePr>
        <xdr:cNvPr id="17"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xdr:row>
      <xdr:rowOff>9525</xdr:rowOff>
    </xdr:from>
    <xdr:to>
      <xdr:col>18</xdr:col>
      <xdr:colOff>750000</xdr:colOff>
      <xdr:row>19</xdr:row>
      <xdr:rowOff>152400</xdr:rowOff>
    </xdr:to>
    <xdr:graphicFrame macro="">
      <xdr:nvGraphicFramePr>
        <xdr:cNvPr id="4"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xdr:rowOff>
    </xdr:from>
    <xdr:to>
      <xdr:col>10</xdr:col>
      <xdr:colOff>750000</xdr:colOff>
      <xdr:row>19</xdr:row>
      <xdr:rowOff>95251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57</xdr:row>
      <xdr:rowOff>0</xdr:rowOff>
    </xdr:from>
    <xdr:to>
      <xdr:col>4</xdr:col>
      <xdr:colOff>1041000</xdr:colOff>
      <xdr:row>73</xdr:row>
      <xdr:rowOff>23813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ippf.org/resources/publications/ippf-framework-comprehensive-sexuality-education" TargetMode="External"/><Relationship Id="rId2" Type="http://schemas.openxmlformats.org/officeDocument/2006/relationships/hyperlink" Target="http://www.popcouncil.org/publications/books/2010_ItsAllOne.asp"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ippf.org/resources/publications/ippf-framework-comprehensive-sexuality-education" TargetMode="External"/><Relationship Id="rId4" Type="http://schemas.openxmlformats.org/officeDocument/2006/relationships/drawing" Target="../drawings/drawing3.xml"/><Relationship Id="rId5" Type="http://schemas.openxmlformats.org/officeDocument/2006/relationships/vmlDrawing" Target="../drawings/vmlDrawing1.vml"/><Relationship Id="rId6" Type="http://schemas.openxmlformats.org/officeDocument/2006/relationships/package" Target="../embeddings/Microsoft_Word_Document1.docx"/><Relationship Id="rId1" Type="http://schemas.openxmlformats.org/officeDocument/2006/relationships/hyperlink" Target="http://www.unesco.org/new/en/hiv-and-aids/our-priorities-in-hiv/sexuality-education/international-technical-guidance-on-sexuality-education/" TargetMode="External"/><Relationship Id="rId2" Type="http://schemas.openxmlformats.org/officeDocument/2006/relationships/hyperlink" Target="http://www.popcouncil.org/publications/books/2010_ItsAllOne.as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9" Type="http://schemas.openxmlformats.org/officeDocument/2006/relationships/hyperlink" Target="http://www.epdc.org/topic/school-participation" TargetMode="External"/><Relationship Id="rId20" Type="http://schemas.openxmlformats.org/officeDocument/2006/relationships/hyperlink" Target="http://www.statcompiler.com/" TargetMode="External"/><Relationship Id="rId21" Type="http://schemas.openxmlformats.org/officeDocument/2006/relationships/hyperlink" Target="http://www.statcompiler.com/" TargetMode="External"/><Relationship Id="rId22" Type="http://schemas.openxmlformats.org/officeDocument/2006/relationships/hyperlink" Target="http://www.childinfo.org/hiv_aids_estimated.php" TargetMode="External"/><Relationship Id="rId23" Type="http://schemas.openxmlformats.org/officeDocument/2006/relationships/hyperlink" Target="http://www.statcompiler.com/" TargetMode="External"/><Relationship Id="rId24" Type="http://schemas.openxmlformats.org/officeDocument/2006/relationships/hyperlink" Target="http://www.statcompiler.com/" TargetMode="External"/><Relationship Id="rId25" Type="http://schemas.openxmlformats.org/officeDocument/2006/relationships/hyperlink" Target="http://worldabortionlaws.com/map/" TargetMode="External"/><Relationship Id="rId26" Type="http://schemas.openxmlformats.org/officeDocument/2006/relationships/hyperlink" Target="http://progress.unwomen.org/en/2015/" TargetMode="External"/><Relationship Id="rId27" Type="http://schemas.openxmlformats.org/officeDocument/2006/relationships/hyperlink" Target="http://data.unicef.org/corecode/uploads/document6/uploaded_pdfs/corecode/Child-Marriage-Brochure-HR_164.pdf" TargetMode="External"/><Relationship Id="rId28" Type="http://schemas.openxmlformats.org/officeDocument/2006/relationships/hyperlink" Target="http://data.unicef.org/hiv-aids/global-trends.html" TargetMode="External"/><Relationship Id="rId29" Type="http://schemas.openxmlformats.org/officeDocument/2006/relationships/hyperlink" Target="http://dhsprogram.com/data/" TargetMode="External"/><Relationship Id="rId30" Type="http://schemas.openxmlformats.org/officeDocument/2006/relationships/hyperlink" Target="http://data.unicef.org/child-protection/attitudes.html" TargetMode="External"/><Relationship Id="rId31" Type="http://schemas.openxmlformats.org/officeDocument/2006/relationships/hyperlink" Target="http://progress.unwomen.org/en/2015/" TargetMode="External"/><Relationship Id="rId10" Type="http://schemas.openxmlformats.org/officeDocument/2006/relationships/hyperlink" Target="http://www.epdc.org/topic/school-participation" TargetMode="External"/><Relationship Id="rId11" Type="http://schemas.openxmlformats.org/officeDocument/2006/relationships/hyperlink" Target="http://www.epdc.org/topic/school-participation" TargetMode="External"/><Relationship Id="rId12" Type="http://schemas.openxmlformats.org/officeDocument/2006/relationships/hyperlink" Target="http://data.unicef.org/education/overview.html" TargetMode="External"/><Relationship Id="rId13" Type="http://schemas.openxmlformats.org/officeDocument/2006/relationships/hyperlink" Target="http://www.statcompiler.com/" TargetMode="External"/><Relationship Id="rId14" Type="http://schemas.openxmlformats.org/officeDocument/2006/relationships/hyperlink" Target="http://www.measuredhs.com/Data/" TargetMode="External"/><Relationship Id="rId15" Type="http://schemas.openxmlformats.org/officeDocument/2006/relationships/hyperlink" Target="http://www.statcompiler.com/" TargetMode="External"/><Relationship Id="rId16" Type="http://schemas.openxmlformats.org/officeDocument/2006/relationships/hyperlink" Target="http://www.statcompiler.com/" TargetMode="External"/><Relationship Id="rId17" Type="http://schemas.openxmlformats.org/officeDocument/2006/relationships/hyperlink" Target="http://data.unicef.org/hiv-aids/global-trends.html" TargetMode="External"/><Relationship Id="rId18" Type="http://schemas.openxmlformats.org/officeDocument/2006/relationships/hyperlink" Target="http://www.statcompiler.com/" TargetMode="External"/><Relationship Id="rId19" Type="http://schemas.openxmlformats.org/officeDocument/2006/relationships/hyperlink" Target="http://www.statcompiler.com/" TargetMode="External"/><Relationship Id="rId1" Type="http://schemas.openxmlformats.org/officeDocument/2006/relationships/hyperlink" Target="http://www.statcompiler.com/" TargetMode="External"/><Relationship Id="rId2" Type="http://schemas.openxmlformats.org/officeDocument/2006/relationships/hyperlink" Target="http://www.statcompiler.com/" TargetMode="External"/><Relationship Id="rId3" Type="http://schemas.openxmlformats.org/officeDocument/2006/relationships/hyperlink" Target="http://www.statcompiler.com/" TargetMode="External"/><Relationship Id="rId4" Type="http://schemas.openxmlformats.org/officeDocument/2006/relationships/hyperlink" Target="http://www.statcompiler.com/" TargetMode="External"/><Relationship Id="rId5" Type="http://schemas.openxmlformats.org/officeDocument/2006/relationships/hyperlink" Target="http://www.statcompiler.com/" TargetMode="External"/><Relationship Id="rId6" Type="http://schemas.openxmlformats.org/officeDocument/2006/relationships/hyperlink" Target="http://apps.who.int/gho/data/node.main.REPADO39?lang=en" TargetMode="External"/><Relationship Id="rId7" Type="http://schemas.openxmlformats.org/officeDocument/2006/relationships/hyperlink" Target="http://www.statcompiler.com/" TargetMode="External"/><Relationship Id="rId8" Type="http://schemas.openxmlformats.org/officeDocument/2006/relationships/hyperlink" Target="http://www.statcompiler.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o@ippf.org%20(include%20%22Sexuality%20education%22%20in%20the%20subject)" TargetMode="External"/><Relationship Id="rId2" Type="http://schemas.openxmlformats.org/officeDocument/2006/relationships/drawing" Target="../drawings/drawing10.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Feuil1" enableFormatConditionsCalculation="0">
    <tabColor theme="3" tint="0.39997558519241921"/>
    <pageSetUpPr fitToPage="1"/>
  </sheetPr>
  <dimension ref="A1"/>
  <sheetViews>
    <sheetView showRowColHeaders="0" tabSelected="1" workbookViewId="0"/>
  </sheetViews>
  <sheetFormatPr baseColWidth="10" defaultColWidth="9.125" defaultRowHeight="15"/>
  <cols>
    <col min="1" max="16384" width="9.125" style="81"/>
  </cols>
  <sheetData/>
  <sheetCalcPr fullCalcOnLoad="1"/>
  <sheetProtection password="C41A" sheet="1" objects="1" scenarios="1"/>
  <customSheetViews>
    <customSheetView guid="{893A966F-25E6-46FC-957B-02F001DEAB1D}" showPageBreaks="1" showRowCol="0" fitToPage="1" printArea="1">
      <selection activeCell="E27" sqref="E27"/>
    </customSheetView>
    <customSheetView guid="{760D35EB-9D84-48B0-A9F0-42A5A7EABBF9}" showRowCol="0">
      <selection activeCell="C6" sqref="C6:J6"/>
    </customSheetView>
    <customSheetView guid="{01133E0C-7C3A-4E37-BCAF-BF05144EB456}" showPageBreaks="1" showRowCol="0" fitToPage="1" printArea="1">
      <selection activeCell="E27" sqref="E27"/>
    </customSheetView>
    <customSheetView guid="{2A4F2E95-0219-42BA-935C-444DA3D73485}" showPageBreaks="1" showRowCol="0" fitToPage="1" printArea="1">
      <selection activeCell="D4" sqref="D4:F4"/>
    </customSheetView>
  </customSheetViews>
  <phoneticPr fontId="41"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theme="3" tint="0.39997558519241921"/>
    <pageSetUpPr fitToPage="1"/>
  </sheetPr>
  <dimension ref="B2:D189"/>
  <sheetViews>
    <sheetView showGridLines="0" topLeftCell="B167" zoomScaleNormal="125" zoomScalePageLayoutView="125" workbookViewId="0">
      <selection activeCell="C165" sqref="C165"/>
    </sheetView>
  </sheetViews>
  <sheetFormatPr baseColWidth="10" defaultColWidth="11.375" defaultRowHeight="15"/>
  <cols>
    <col min="1" max="1" width="11.375" style="5"/>
    <col min="2" max="2" width="11.375" style="5" customWidth="1"/>
    <col min="3" max="3" width="120.75" style="5" customWidth="1"/>
    <col min="4" max="16384" width="11.375" style="5"/>
  </cols>
  <sheetData>
    <row r="2" spans="2:4">
      <c r="B2" s="55"/>
      <c r="C2" s="55"/>
      <c r="D2" s="55"/>
    </row>
    <row r="3" spans="2:4" ht="28">
      <c r="B3" s="55"/>
      <c r="C3" s="283" t="s">
        <v>489</v>
      </c>
      <c r="D3" s="55"/>
    </row>
    <row r="4" spans="2:4">
      <c r="B4" s="55"/>
      <c r="C4" s="68" t="s">
        <v>20</v>
      </c>
      <c r="D4" s="55"/>
    </row>
    <row r="5" spans="2:4">
      <c r="B5" s="55"/>
      <c r="C5" s="68" t="str">
        <f>$C$40</f>
        <v>RANGE OF APPLICATIONS</v>
      </c>
      <c r="D5" s="55"/>
    </row>
    <row r="6" spans="2:4">
      <c r="B6" s="55"/>
      <c r="C6" s="245" t="str">
        <f>$C$42</f>
        <v>Sexuality Education Programmes in Community Spaces</v>
      </c>
      <c r="D6" s="55"/>
    </row>
    <row r="7" spans="2:4">
      <c r="B7" s="55"/>
      <c r="C7" s="245" t="s">
        <v>369</v>
      </c>
      <c r="D7" s="55"/>
    </row>
    <row r="8" spans="2:4">
      <c r="B8" s="55"/>
      <c r="C8" s="245" t="str">
        <f>$C$54</f>
        <v>How to use Inside &amp; Out and SERAT in a complementary way</v>
      </c>
      <c r="D8" s="55"/>
    </row>
    <row r="9" spans="2:4">
      <c r="B9" s="55"/>
      <c r="C9" s="68" t="str">
        <f>$C$75</f>
        <v>GRAPHIC FUNCTIONS</v>
      </c>
      <c r="D9" s="55"/>
    </row>
    <row r="10" spans="2:4">
      <c r="B10" s="55"/>
      <c r="C10" s="68" t="str">
        <f>$C$126</f>
        <v>SCORES</v>
      </c>
      <c r="D10" s="55"/>
    </row>
    <row r="11" spans="2:4">
      <c r="B11" s="55"/>
      <c r="C11" s="245" t="str">
        <f>$C$134</f>
        <v>Component scores</v>
      </c>
      <c r="D11" s="55"/>
    </row>
    <row r="12" spans="2:4">
      <c r="B12" s="55"/>
      <c r="C12" s="245" t="str">
        <f>$C$142</f>
        <v xml:space="preserve">Comprehensiveness coefficients </v>
      </c>
      <c r="D12" s="55"/>
    </row>
    <row r="13" spans="2:4" ht="15" customHeight="1">
      <c r="B13" s="55"/>
      <c r="C13" s="68" t="str">
        <f>$C$159</f>
        <v>NATIONAL PUBLIC HEALTH INDICATORS</v>
      </c>
      <c r="D13" s="55"/>
    </row>
    <row r="14" spans="2:4">
      <c r="B14" s="55"/>
      <c r="C14" s="68" t="str">
        <f>$C$165</f>
        <v>CONSULTATIVE REVIEW AND REPORTING</v>
      </c>
      <c r="D14" s="55"/>
    </row>
    <row r="15" spans="2:4">
      <c r="B15" s="55"/>
      <c r="C15" s="68" t="str">
        <f>$C$172</f>
        <v>AUTHORSHIP</v>
      </c>
      <c r="D15" s="55"/>
    </row>
    <row r="16" spans="2:4">
      <c r="B16" s="55"/>
      <c r="C16" s="68"/>
      <c r="D16" s="55"/>
    </row>
    <row r="17" spans="2:4" ht="18">
      <c r="B17" s="55"/>
      <c r="C17" s="282" t="s">
        <v>20</v>
      </c>
      <c r="D17" s="55"/>
    </row>
    <row r="18" spans="2:4">
      <c r="B18" s="55"/>
      <c r="C18" s="69"/>
      <c r="D18" s="55"/>
    </row>
    <row r="19" spans="2:4">
      <c r="B19" s="55"/>
      <c r="C19" s="349" t="s">
        <v>573</v>
      </c>
      <c r="D19" s="55"/>
    </row>
    <row r="20" spans="2:4">
      <c r="B20" s="55"/>
      <c r="C20" s="349"/>
      <c r="D20" s="55"/>
    </row>
    <row r="21" spans="2:4">
      <c r="B21" s="55"/>
      <c r="C21" s="349"/>
      <c r="D21" s="55"/>
    </row>
    <row r="22" spans="2:4">
      <c r="B22" s="55"/>
      <c r="C22" s="349"/>
      <c r="D22" s="55"/>
    </row>
    <row r="23" spans="2:4">
      <c r="B23" s="55"/>
      <c r="C23" s="80"/>
      <c r="D23" s="55"/>
    </row>
    <row r="24" spans="2:4">
      <c r="B24" s="55"/>
      <c r="C24" s="355" t="s">
        <v>516</v>
      </c>
      <c r="D24" s="55"/>
    </row>
    <row r="25" spans="2:4" ht="15" customHeight="1">
      <c r="B25" s="55"/>
      <c r="C25" s="355"/>
      <c r="D25" s="55"/>
    </row>
    <row r="26" spans="2:4">
      <c r="B26" s="55"/>
      <c r="C26" s="156" t="s">
        <v>574</v>
      </c>
      <c r="D26" s="55"/>
    </row>
    <row r="27" spans="2:4">
      <c r="B27" s="55"/>
      <c r="C27" s="355" t="s">
        <v>575</v>
      </c>
      <c r="D27" s="55"/>
    </row>
    <row r="28" spans="2:4">
      <c r="B28" s="55"/>
      <c r="C28" s="355"/>
      <c r="D28" s="55"/>
    </row>
    <row r="29" spans="2:4">
      <c r="B29" s="55"/>
      <c r="C29" s="355" t="s">
        <v>576</v>
      </c>
      <c r="D29" s="55"/>
    </row>
    <row r="30" spans="2:4">
      <c r="B30" s="55"/>
      <c r="C30" s="355"/>
      <c r="D30" s="55"/>
    </row>
    <row r="31" spans="2:4">
      <c r="B31" s="55"/>
      <c r="C31" s="156" t="s">
        <v>577</v>
      </c>
      <c r="D31" s="55"/>
    </row>
    <row r="32" spans="2:4">
      <c r="B32" s="55"/>
      <c r="C32" s="72"/>
      <c r="D32" s="55"/>
    </row>
    <row r="33" spans="2:4">
      <c r="B33" s="55"/>
      <c r="C33" s="349" t="s">
        <v>609</v>
      </c>
      <c r="D33" s="55"/>
    </row>
    <row r="34" spans="2:4">
      <c r="B34" s="55"/>
      <c r="C34" s="349"/>
      <c r="D34" s="55"/>
    </row>
    <row r="35" spans="2:4">
      <c r="B35" s="55"/>
      <c r="C35" s="349"/>
      <c r="D35" s="55"/>
    </row>
    <row r="36" spans="2:4">
      <c r="B36" s="55"/>
      <c r="C36" s="349"/>
      <c r="D36" s="55"/>
    </row>
    <row r="37" spans="2:4">
      <c r="B37" s="55"/>
      <c r="C37" s="281" t="s">
        <v>52</v>
      </c>
      <c r="D37" s="55"/>
    </row>
    <row r="38" spans="2:4">
      <c r="B38" s="55"/>
      <c r="C38" s="147" t="s">
        <v>330</v>
      </c>
      <c r="D38" s="55"/>
    </row>
    <row r="39" spans="2:4">
      <c r="B39" s="55"/>
      <c r="C39" s="147"/>
      <c r="D39" s="55"/>
    </row>
    <row r="40" spans="2:4" ht="18">
      <c r="B40" s="55"/>
      <c r="C40" s="149" t="s">
        <v>21</v>
      </c>
      <c r="D40" s="55"/>
    </row>
    <row r="41" spans="2:4">
      <c r="B41" s="55"/>
      <c r="C41" s="195"/>
      <c r="D41" s="55"/>
    </row>
    <row r="42" spans="2:4">
      <c r="B42" s="55"/>
      <c r="C42" s="153" t="s">
        <v>331</v>
      </c>
      <c r="D42" s="55"/>
    </row>
    <row r="43" spans="2:4">
      <c r="B43" s="55"/>
      <c r="C43" s="354" t="s">
        <v>517</v>
      </c>
      <c r="D43" s="55"/>
    </row>
    <row r="44" spans="2:4">
      <c r="B44" s="55"/>
      <c r="C44" s="354"/>
      <c r="D44" s="55"/>
    </row>
    <row r="45" spans="2:4">
      <c r="B45" s="55"/>
      <c r="C45" s="69"/>
      <c r="D45" s="55"/>
    </row>
    <row r="46" spans="2:4" ht="15" customHeight="1">
      <c r="B46" s="55"/>
      <c r="C46" s="196" t="s">
        <v>369</v>
      </c>
      <c r="D46" s="55"/>
    </row>
    <row r="47" spans="2:4" ht="15" customHeight="1">
      <c r="B47" s="55"/>
      <c r="C47" s="354" t="s">
        <v>610</v>
      </c>
      <c r="D47" s="55"/>
    </row>
    <row r="48" spans="2:4" ht="15" customHeight="1">
      <c r="B48" s="55"/>
      <c r="C48" s="354"/>
      <c r="D48" s="55"/>
    </row>
    <row r="49" spans="2:4" ht="15" customHeight="1">
      <c r="B49" s="55"/>
      <c r="C49" s="354"/>
      <c r="D49" s="55"/>
    </row>
    <row r="50" spans="2:4">
      <c r="B50" s="55"/>
      <c r="C50" s="157"/>
      <c r="D50" s="55"/>
    </row>
    <row r="51" spans="2:4">
      <c r="B51" s="55"/>
      <c r="C51" s="354" t="s">
        <v>477</v>
      </c>
      <c r="D51" s="55"/>
    </row>
    <row r="52" spans="2:4">
      <c r="B52" s="55"/>
      <c r="C52" s="354"/>
      <c r="D52" s="55"/>
    </row>
    <row r="53" spans="2:4">
      <c r="B53" s="55"/>
      <c r="C53" s="69"/>
      <c r="D53" s="55"/>
    </row>
    <row r="54" spans="2:4">
      <c r="B54" s="55"/>
      <c r="C54" s="158" t="s">
        <v>490</v>
      </c>
      <c r="D54" s="55"/>
    </row>
    <row r="55" spans="2:4">
      <c r="B55" s="55"/>
      <c r="C55" s="356" t="s">
        <v>578</v>
      </c>
      <c r="D55" s="55"/>
    </row>
    <row r="56" spans="2:4">
      <c r="B56" s="55"/>
      <c r="C56" s="356"/>
      <c r="D56" s="55"/>
    </row>
    <row r="57" spans="2:4">
      <c r="B57" s="55"/>
      <c r="C57" s="356"/>
      <c r="D57" s="55"/>
    </row>
    <row r="58" spans="2:4">
      <c r="B58" s="55"/>
      <c r="C58" s="356"/>
      <c r="D58" s="55"/>
    </row>
    <row r="59" spans="2:4">
      <c r="B59" s="55"/>
      <c r="C59" s="241"/>
      <c r="D59" s="55"/>
    </row>
    <row r="60" spans="2:4">
      <c r="B60" s="55"/>
      <c r="C60" s="357" t="s">
        <v>579</v>
      </c>
      <c r="D60" s="55"/>
    </row>
    <row r="61" spans="2:4">
      <c r="B61" s="55"/>
      <c r="C61" s="357"/>
      <c r="D61" s="55"/>
    </row>
    <row r="62" spans="2:4">
      <c r="B62" s="55"/>
      <c r="C62" s="357"/>
      <c r="D62" s="55"/>
    </row>
    <row r="63" spans="2:4">
      <c r="B63" s="55"/>
      <c r="C63" s="357"/>
      <c r="D63" s="55"/>
    </row>
    <row r="64" spans="2:4">
      <c r="B64" s="55"/>
      <c r="C64" s="357"/>
      <c r="D64" s="55"/>
    </row>
    <row r="65" spans="2:4">
      <c r="B65" s="55"/>
      <c r="C65" s="242"/>
      <c r="D65" s="55"/>
    </row>
    <row r="66" spans="2:4">
      <c r="B66" s="55"/>
      <c r="C66" s="352" t="s">
        <v>615</v>
      </c>
      <c r="D66" s="55"/>
    </row>
    <row r="67" spans="2:4">
      <c r="B67" s="55"/>
      <c r="C67" s="352"/>
      <c r="D67" s="55"/>
    </row>
    <row r="68" spans="2:4">
      <c r="B68" s="55"/>
      <c r="C68" s="352"/>
      <c r="D68" s="55"/>
    </row>
    <row r="69" spans="2:4">
      <c r="B69" s="55"/>
      <c r="C69" s="352"/>
      <c r="D69" s="55"/>
    </row>
    <row r="70" spans="2:4">
      <c r="B70" s="55"/>
      <c r="C70" s="243"/>
      <c r="D70" s="55"/>
    </row>
    <row r="71" spans="2:4">
      <c r="B71" s="55"/>
      <c r="C71" s="353" t="s">
        <v>616</v>
      </c>
      <c r="D71" s="55"/>
    </row>
    <row r="72" spans="2:4">
      <c r="B72" s="55"/>
      <c r="C72" s="353"/>
      <c r="D72" s="55"/>
    </row>
    <row r="73" spans="2:4">
      <c r="B73" s="55"/>
      <c r="C73" s="353"/>
      <c r="D73" s="55"/>
    </row>
    <row r="74" spans="2:4">
      <c r="B74" s="55"/>
      <c r="C74" s="73"/>
      <c r="D74" s="55"/>
    </row>
    <row r="75" spans="2:4" ht="18">
      <c r="B75" s="55"/>
      <c r="C75" s="70" t="s">
        <v>22</v>
      </c>
      <c r="D75" s="55"/>
    </row>
    <row r="76" spans="2:4" ht="18">
      <c r="B76" s="55"/>
      <c r="C76" s="70"/>
      <c r="D76" s="55"/>
    </row>
    <row r="77" spans="2:4">
      <c r="B77" s="55"/>
      <c r="C77" s="206" t="s">
        <v>478</v>
      </c>
      <c r="D77" s="55"/>
    </row>
    <row r="78" spans="2:4">
      <c r="B78" s="55"/>
      <c r="C78" s="69"/>
      <c r="D78" s="55"/>
    </row>
    <row r="79" spans="2:4">
      <c r="B79" s="55"/>
      <c r="C79" s="69"/>
      <c r="D79" s="55"/>
    </row>
    <row r="80" spans="2:4">
      <c r="B80" s="55"/>
      <c r="C80" s="69"/>
      <c r="D80" s="55"/>
    </row>
    <row r="81" spans="2:4">
      <c r="B81" s="55"/>
      <c r="C81" s="69"/>
      <c r="D81" s="55"/>
    </row>
    <row r="82" spans="2:4">
      <c r="B82" s="55"/>
      <c r="C82" s="69"/>
      <c r="D82" s="55"/>
    </row>
    <row r="83" spans="2:4">
      <c r="B83" s="55"/>
      <c r="C83" s="69"/>
      <c r="D83" s="55"/>
    </row>
    <row r="84" spans="2:4">
      <c r="B84" s="55"/>
      <c r="C84" s="69"/>
      <c r="D84" s="55"/>
    </row>
    <row r="85" spans="2:4">
      <c r="B85" s="55"/>
      <c r="C85" s="69"/>
      <c r="D85" s="55"/>
    </row>
    <row r="86" spans="2:4">
      <c r="B86" s="55"/>
      <c r="C86" s="69"/>
      <c r="D86" s="55"/>
    </row>
    <row r="87" spans="2:4">
      <c r="B87" s="55"/>
      <c r="C87" s="69"/>
      <c r="D87" s="55"/>
    </row>
    <row r="88" spans="2:4">
      <c r="B88" s="55"/>
      <c r="C88" s="69"/>
      <c r="D88" s="55"/>
    </row>
    <row r="89" spans="2:4">
      <c r="B89" s="55"/>
      <c r="C89" s="69"/>
      <c r="D89" s="55"/>
    </row>
    <row r="90" spans="2:4">
      <c r="B90" s="55"/>
      <c r="C90" s="69"/>
      <c r="D90" s="55"/>
    </row>
    <row r="91" spans="2:4">
      <c r="B91" s="55"/>
      <c r="C91" s="69"/>
      <c r="D91" s="55"/>
    </row>
    <row r="92" spans="2:4">
      <c r="B92" s="55"/>
      <c r="C92" s="69"/>
      <c r="D92" s="55"/>
    </row>
    <row r="93" spans="2:4">
      <c r="B93" s="55"/>
      <c r="C93" s="69"/>
      <c r="D93" s="55"/>
    </row>
    <row r="94" spans="2:4">
      <c r="B94" s="55"/>
      <c r="C94" s="69"/>
      <c r="D94" s="55"/>
    </row>
    <row r="95" spans="2:4">
      <c r="B95" s="55"/>
      <c r="C95" s="71"/>
      <c r="D95" s="55"/>
    </row>
    <row r="96" spans="2:4">
      <c r="B96" s="55"/>
      <c r="C96" s="71"/>
      <c r="D96" s="55"/>
    </row>
    <row r="97" spans="2:4">
      <c r="B97" s="55"/>
      <c r="C97" s="197"/>
      <c r="D97" s="55"/>
    </row>
    <row r="98" spans="2:4">
      <c r="B98" s="55"/>
      <c r="C98" s="197"/>
      <c r="D98" s="55"/>
    </row>
    <row r="99" spans="2:4">
      <c r="B99" s="55"/>
      <c r="C99" s="197"/>
      <c r="D99" s="55"/>
    </row>
    <row r="100" spans="2:4">
      <c r="B100" s="55"/>
      <c r="C100" s="71"/>
      <c r="D100" s="55"/>
    </row>
    <row r="101" spans="2:4">
      <c r="B101" s="55"/>
      <c r="C101" s="71"/>
      <c r="D101" s="55"/>
    </row>
    <row r="102" spans="2:4">
      <c r="B102" s="55"/>
      <c r="C102" s="69" t="s">
        <v>25</v>
      </c>
      <c r="D102" s="55"/>
    </row>
    <row r="103" spans="2:4">
      <c r="B103" s="55"/>
      <c r="C103" s="69"/>
      <c r="D103" s="55"/>
    </row>
    <row r="104" spans="2:4">
      <c r="B104" s="55"/>
      <c r="C104" s="69"/>
      <c r="D104" s="55"/>
    </row>
    <row r="105" spans="2:4">
      <c r="B105" s="55"/>
      <c r="C105" s="69"/>
      <c r="D105" s="55"/>
    </row>
    <row r="106" spans="2:4">
      <c r="B106" s="55"/>
      <c r="C106" s="69"/>
      <c r="D106" s="55"/>
    </row>
    <row r="107" spans="2:4">
      <c r="B107" s="55"/>
      <c r="C107" s="69"/>
      <c r="D107" s="55"/>
    </row>
    <row r="108" spans="2:4">
      <c r="B108" s="55"/>
      <c r="C108" s="69"/>
      <c r="D108" s="55"/>
    </row>
    <row r="109" spans="2:4">
      <c r="B109" s="55"/>
      <c r="C109" s="69"/>
      <c r="D109" s="55"/>
    </row>
    <row r="110" spans="2:4">
      <c r="B110" s="55"/>
      <c r="C110" s="69"/>
      <c r="D110" s="55"/>
    </row>
    <row r="111" spans="2:4">
      <c r="B111" s="55"/>
      <c r="C111" s="69"/>
      <c r="D111" s="55"/>
    </row>
    <row r="112" spans="2:4">
      <c r="B112" s="55"/>
      <c r="C112" s="69"/>
      <c r="D112" s="55"/>
    </row>
    <row r="113" spans="2:4">
      <c r="B113" s="55"/>
      <c r="C113" s="69"/>
      <c r="D113" s="55"/>
    </row>
    <row r="114" spans="2:4">
      <c r="B114" s="55"/>
      <c r="C114" s="69"/>
      <c r="D114" s="55"/>
    </row>
    <row r="115" spans="2:4">
      <c r="B115" s="55"/>
      <c r="C115" s="69"/>
      <c r="D115" s="55"/>
    </row>
    <row r="116" spans="2:4">
      <c r="B116" s="55"/>
      <c r="C116" s="69"/>
      <c r="D116" s="55"/>
    </row>
    <row r="117" spans="2:4">
      <c r="B117" s="55"/>
      <c r="C117" s="69"/>
      <c r="D117" s="55"/>
    </row>
    <row r="118" spans="2:4">
      <c r="B118" s="55"/>
      <c r="C118" s="69"/>
      <c r="D118" s="55"/>
    </row>
    <row r="119" spans="2:4">
      <c r="B119" s="55"/>
      <c r="C119" s="69"/>
      <c r="D119" s="55"/>
    </row>
    <row r="120" spans="2:4">
      <c r="B120" s="55"/>
      <c r="C120" s="69"/>
      <c r="D120" s="55"/>
    </row>
    <row r="121" spans="2:4">
      <c r="B121" s="55"/>
      <c r="C121" s="69"/>
      <c r="D121" s="55"/>
    </row>
    <row r="122" spans="2:4">
      <c r="B122" s="55"/>
      <c r="C122" s="69"/>
      <c r="D122" s="55"/>
    </row>
    <row r="123" spans="2:4">
      <c r="B123" s="55"/>
      <c r="C123" s="349" t="s">
        <v>617</v>
      </c>
      <c r="D123" s="55"/>
    </row>
    <row r="124" spans="2:4">
      <c r="B124" s="55"/>
      <c r="C124" s="349"/>
      <c r="D124" s="55"/>
    </row>
    <row r="125" spans="2:4">
      <c r="B125" s="55"/>
      <c r="C125" s="150"/>
      <c r="D125" s="55"/>
    </row>
    <row r="126" spans="2:4" ht="18">
      <c r="B126" s="55"/>
      <c r="C126" s="159" t="s">
        <v>332</v>
      </c>
      <c r="D126" s="55"/>
    </row>
    <row r="127" spans="2:4">
      <c r="B127" s="55"/>
      <c r="C127" s="150"/>
      <c r="D127" s="55"/>
    </row>
    <row r="128" spans="2:4">
      <c r="B128" s="55"/>
      <c r="C128" s="350" t="s">
        <v>479</v>
      </c>
      <c r="D128" s="55"/>
    </row>
    <row r="129" spans="2:4">
      <c r="B129" s="55"/>
      <c r="C129" s="350"/>
      <c r="D129" s="55"/>
    </row>
    <row r="130" spans="2:4">
      <c r="B130" s="55"/>
      <c r="C130" s="350"/>
      <c r="D130" s="55"/>
    </row>
    <row r="131" spans="2:4">
      <c r="B131" s="55"/>
      <c r="C131" s="350"/>
      <c r="D131" s="55"/>
    </row>
    <row r="132" spans="2:4">
      <c r="B132" s="55"/>
      <c r="C132" s="350"/>
      <c r="D132" s="55"/>
    </row>
    <row r="133" spans="2:4">
      <c r="B133" s="55"/>
      <c r="C133" s="150"/>
      <c r="D133" s="55"/>
    </row>
    <row r="134" spans="2:4">
      <c r="B134" s="55"/>
      <c r="C134" s="158" t="s">
        <v>333</v>
      </c>
      <c r="D134" s="55"/>
    </row>
    <row r="135" spans="2:4">
      <c r="B135" s="55"/>
      <c r="C135" s="349" t="s">
        <v>334</v>
      </c>
      <c r="D135" s="55"/>
    </row>
    <row r="136" spans="2:4">
      <c r="B136" s="55"/>
      <c r="C136" s="349"/>
      <c r="D136" s="55"/>
    </row>
    <row r="137" spans="2:4">
      <c r="B137" s="55"/>
      <c r="C137" s="349"/>
      <c r="D137" s="55"/>
    </row>
    <row r="138" spans="2:4">
      <c r="B138" s="55"/>
      <c r="C138" s="150"/>
      <c r="D138" s="55"/>
    </row>
    <row r="139" spans="2:4">
      <c r="B139" s="55"/>
      <c r="C139" s="349" t="s">
        <v>335</v>
      </c>
      <c r="D139" s="55"/>
    </row>
    <row r="140" spans="2:4">
      <c r="B140" s="55"/>
      <c r="C140" s="349"/>
      <c r="D140" s="55"/>
    </row>
    <row r="141" spans="2:4">
      <c r="B141" s="55"/>
      <c r="C141" s="150"/>
      <c r="D141" s="55"/>
    </row>
    <row r="142" spans="2:4">
      <c r="B142" s="55"/>
      <c r="C142" s="158" t="s">
        <v>336</v>
      </c>
      <c r="D142" s="55"/>
    </row>
    <row r="143" spans="2:4">
      <c r="B143" s="55"/>
      <c r="C143" s="351" t="s">
        <v>580</v>
      </c>
      <c r="D143" s="55"/>
    </row>
    <row r="144" spans="2:4">
      <c r="B144" s="55"/>
      <c r="C144" s="351"/>
      <c r="D144" s="55"/>
    </row>
    <row r="145" spans="2:4">
      <c r="B145" s="55"/>
      <c r="C145" s="351"/>
      <c r="D145" s="55"/>
    </row>
    <row r="146" spans="2:4">
      <c r="B146" s="55"/>
      <c r="C146" s="351"/>
      <c r="D146" s="55"/>
    </row>
    <row r="147" spans="2:4">
      <c r="B147" s="55"/>
      <c r="C147" s="150"/>
      <c r="D147" s="55"/>
    </row>
    <row r="148" spans="2:4">
      <c r="B148" s="55"/>
      <c r="C148" s="252" t="s">
        <v>584</v>
      </c>
      <c r="D148" s="55"/>
    </row>
    <row r="149" spans="2:4">
      <c r="B149" s="55"/>
      <c r="C149" s="160" t="s">
        <v>618</v>
      </c>
      <c r="D149" s="55"/>
    </row>
    <row r="150" spans="2:4">
      <c r="B150" s="55"/>
      <c r="C150" s="160" t="s">
        <v>581</v>
      </c>
      <c r="D150" s="55"/>
    </row>
    <row r="151" spans="2:4">
      <c r="B151" s="55"/>
      <c r="C151" s="160" t="s">
        <v>582</v>
      </c>
      <c r="D151" s="55"/>
    </row>
    <row r="152" spans="2:4">
      <c r="B152" s="55"/>
      <c r="C152" s="160" t="s">
        <v>583</v>
      </c>
      <c r="D152" s="55"/>
    </row>
    <row r="153" spans="2:4">
      <c r="B153" s="55"/>
      <c r="C153" s="358" t="s">
        <v>585</v>
      </c>
      <c r="D153" s="55"/>
    </row>
    <row r="154" spans="2:4">
      <c r="B154" s="55"/>
      <c r="C154" s="358"/>
      <c r="D154" s="55"/>
    </row>
    <row r="155" spans="2:4">
      <c r="B155" s="55"/>
      <c r="C155" s="358"/>
      <c r="D155" s="55"/>
    </row>
    <row r="156" spans="2:4">
      <c r="B156" s="55"/>
      <c r="C156" s="150"/>
      <c r="D156" s="55"/>
    </row>
    <row r="157" spans="2:4">
      <c r="B157" s="55"/>
      <c r="C157" s="161" t="s">
        <v>688</v>
      </c>
      <c r="D157" s="55"/>
    </row>
    <row r="158" spans="2:4">
      <c r="B158" s="55"/>
      <c r="C158" s="150"/>
      <c r="D158" s="55"/>
    </row>
    <row r="159" spans="2:4" ht="18">
      <c r="B159" s="55"/>
      <c r="C159" s="253" t="s">
        <v>23</v>
      </c>
      <c r="D159" s="55"/>
    </row>
    <row r="160" spans="2:4">
      <c r="B160" s="55"/>
      <c r="C160" s="254"/>
      <c r="D160" s="55"/>
    </row>
    <row r="161" spans="2:4">
      <c r="B161" s="55"/>
      <c r="C161" s="359" t="s">
        <v>337</v>
      </c>
      <c r="D161" s="55"/>
    </row>
    <row r="162" spans="2:4">
      <c r="B162" s="55"/>
      <c r="C162" s="359"/>
      <c r="D162" s="55"/>
    </row>
    <row r="163" spans="2:4">
      <c r="B163" s="55"/>
      <c r="C163" s="359"/>
      <c r="D163" s="55"/>
    </row>
    <row r="164" spans="2:4">
      <c r="B164" s="55"/>
      <c r="C164" s="254"/>
      <c r="D164" s="55"/>
    </row>
    <row r="165" spans="2:4" ht="18">
      <c r="B165" s="55"/>
      <c r="C165" s="253" t="s">
        <v>24</v>
      </c>
      <c r="D165" s="55"/>
    </row>
    <row r="166" spans="2:4">
      <c r="B166" s="55"/>
      <c r="C166" s="255"/>
      <c r="D166" s="55"/>
    </row>
    <row r="167" spans="2:4">
      <c r="B167" s="55"/>
      <c r="C167" s="359" t="s">
        <v>619</v>
      </c>
      <c r="D167" s="55"/>
    </row>
    <row r="168" spans="2:4">
      <c r="B168" s="55"/>
      <c r="C168" s="359"/>
      <c r="D168" s="55"/>
    </row>
    <row r="169" spans="2:4">
      <c r="B169" s="55"/>
      <c r="C169" s="359"/>
      <c r="D169" s="55"/>
    </row>
    <row r="170" spans="2:4">
      <c r="B170" s="55"/>
      <c r="C170" s="359"/>
      <c r="D170" s="55"/>
    </row>
    <row r="171" spans="2:4">
      <c r="B171" s="55"/>
      <c r="C171" s="255"/>
      <c r="D171" s="55"/>
    </row>
    <row r="172" spans="2:4" ht="18">
      <c r="B172" s="55"/>
      <c r="C172" s="256" t="s">
        <v>338</v>
      </c>
      <c r="D172" s="55"/>
    </row>
    <row r="173" spans="2:4">
      <c r="B173" s="55"/>
      <c r="C173" s="255"/>
      <c r="D173" s="55"/>
    </row>
    <row r="174" spans="2:4">
      <c r="B174" s="55"/>
      <c r="C174" s="359" t="s">
        <v>480</v>
      </c>
      <c r="D174" s="55"/>
    </row>
    <row r="175" spans="2:4">
      <c r="B175" s="55"/>
      <c r="C175" s="359"/>
      <c r="D175" s="55"/>
    </row>
    <row r="176" spans="2:4">
      <c r="B176" s="55"/>
      <c r="C176" s="359"/>
      <c r="D176" s="55"/>
    </row>
    <row r="177" spans="2:4">
      <c r="B177" s="55"/>
      <c r="C177" s="359"/>
      <c r="D177" s="55"/>
    </row>
    <row r="178" spans="2:4">
      <c r="B178" s="55"/>
      <c r="C178" s="359"/>
      <c r="D178" s="55"/>
    </row>
    <row r="179" spans="2:4">
      <c r="B179" s="55"/>
      <c r="C179" s="359"/>
      <c r="D179" s="55"/>
    </row>
    <row r="180" spans="2:4">
      <c r="B180" s="55"/>
      <c r="C180" s="359"/>
      <c r="D180" s="55"/>
    </row>
    <row r="181" spans="2:4">
      <c r="B181" s="55"/>
      <c r="C181" s="255"/>
      <c r="D181" s="55"/>
    </row>
    <row r="182" spans="2:4">
      <c r="B182" s="55"/>
      <c r="C182" s="359" t="s">
        <v>518</v>
      </c>
      <c r="D182" s="55"/>
    </row>
    <row r="183" spans="2:4">
      <c r="B183" s="55"/>
      <c r="C183" s="359"/>
      <c r="D183" s="55"/>
    </row>
    <row r="184" spans="2:4">
      <c r="B184" s="55"/>
      <c r="C184" s="258"/>
      <c r="D184" s="55"/>
    </row>
    <row r="185" spans="2:4">
      <c r="B185" s="55"/>
      <c r="C185" s="359" t="s">
        <v>342</v>
      </c>
      <c r="D185" s="55"/>
    </row>
    <row r="186" spans="2:4">
      <c r="B186" s="55"/>
      <c r="C186" s="359"/>
      <c r="D186" s="55"/>
    </row>
    <row r="187" spans="2:4">
      <c r="B187" s="55"/>
      <c r="C187" s="359"/>
      <c r="D187" s="55"/>
    </row>
    <row r="188" spans="2:4">
      <c r="B188" s="55"/>
      <c r="C188" s="359"/>
      <c r="D188" s="55"/>
    </row>
    <row r="189" spans="2:4">
      <c r="B189" s="55"/>
      <c r="C189" s="257"/>
      <c r="D189" s="55"/>
    </row>
  </sheetData>
  <sheetProtection algorithmName="SHA-512" hashValue="bbpb1QsBBH4TLNOR9ehDdJfQp3I+ktEf8iarKI91vhDEb5GtiFIXH0+s7xYXaV+5w2blLWpDl507ciKGAk38KU==" saltValue="YwTq/aG/rcRUWzje0Sb+wi==" spinCount="100000" sheet="1" objects="1" scenarios="1"/>
  <customSheetViews>
    <customSheetView guid="{893A966F-25E6-46FC-957B-02F001DEAB1D}" scale="125" showPageBreaks="1" showGridLines="0" showRowCol="0" fitToPage="1" printArea="1" topLeftCell="A105">
      <selection activeCell="C21" sqref="C21"/>
      <rowBreaks count="1" manualBreakCount="1">
        <brk id="43" min="1" max="3" man="1"/>
      </rowBreaks>
    </customSheetView>
    <customSheetView guid="{01133E0C-7C3A-4E37-BCAF-BF05144EB456}" showGridLines="0" showRowCol="0" fitToPage="1" printArea="1" topLeftCell="A29">
      <selection activeCell="C38" sqref="C38"/>
      <rowBreaks count="1" manualBreakCount="1">
        <brk id="42" min="1" max="3" man="1"/>
      </rowBreaks>
    </customSheetView>
    <customSheetView guid="{2A4F2E95-0219-42BA-935C-444DA3D73485}" showPageBreaks="1" showGridLines="0" showRowCol="0" fitToPage="1" printArea="1" topLeftCell="A141">
      <selection activeCell="C73" sqref="C73"/>
      <rowBreaks count="1" manualBreakCount="1">
        <brk id="45" min="1" max="3" man="1"/>
      </rowBreaks>
    </customSheetView>
  </customSheetViews>
  <mergeCells count="23">
    <mergeCell ref="C153:C155"/>
    <mergeCell ref="C167:C170"/>
    <mergeCell ref="C174:C180"/>
    <mergeCell ref="C182:C183"/>
    <mergeCell ref="C185:C188"/>
    <mergeCell ref="C161:C163"/>
    <mergeCell ref="C66:C69"/>
    <mergeCell ref="C71:C73"/>
    <mergeCell ref="C43:C44"/>
    <mergeCell ref="C47:C49"/>
    <mergeCell ref="C19:C22"/>
    <mergeCell ref="C24:C25"/>
    <mergeCell ref="C27:C28"/>
    <mergeCell ref="C29:C30"/>
    <mergeCell ref="C33:C36"/>
    <mergeCell ref="C51:C52"/>
    <mergeCell ref="C55:C58"/>
    <mergeCell ref="C60:C64"/>
    <mergeCell ref="C123:C124"/>
    <mergeCell ref="C128:C132"/>
    <mergeCell ref="C135:C137"/>
    <mergeCell ref="C139:C140"/>
    <mergeCell ref="C143:C146"/>
  </mergeCells>
  <phoneticPr fontId="41" type="noConversion"/>
  <hyperlinks>
    <hyperlink ref="C9" location="'What%20is%20Inside%20&amp;%20Out'!C75" display="'What%20is%20Inside%20&amp;%20Out'!C75"/>
    <hyperlink ref="C13" location="'What%20is%20Inside%20&amp;%20Out'!C159" display="'What%20is%20Inside%20&amp;%20Out'!C159"/>
    <hyperlink ref="C14" location="'What%20is%20Inside%20&amp;%20Out'!C165" display="'What%20is%20Inside%20&amp;%20Out'!C165"/>
    <hyperlink ref="C38" r:id="rId1"/>
    <hyperlink ref="C10" location="'What%20is%20Inside%20&amp;%20Out'!C126" display="'What%20is%20Inside%20&amp;%20Out'!C126"/>
    <hyperlink ref="C12" location="'What%20is%20Inside%20&amp;%20Out'!C142" display="'What%20is%20Inside%20&amp;%20Out'!C142"/>
    <hyperlink ref="C15" location="'What%20is%20Inside%20&amp;%20Out'!C172" display="'What%20is%20Inside%20&amp;%20Out'!C172"/>
    <hyperlink ref="C7" location="'What%20is%20Inside%20&amp;%20Out'!C46" display="Sexuality Education Programmes in School Settings"/>
    <hyperlink ref="C8" location="'What%20is%20Inside%20&amp;%20Out'!C54" display="'What%20is%20Inside%20&amp;%20Out'!C54"/>
    <hyperlink ref="C6" location="'What%20is%20Inside%20&amp;%20Out'!C42" display="'What%20is%20Inside%20&amp;%20Out'!C42"/>
    <hyperlink ref="C4" location="'What%20is%20Inside%20&amp;%20Out'!C17" display="PURPOSE"/>
    <hyperlink ref="C11" location="'What%20is%20Inside%20&amp;%20Out'!C134" display="'What%20is%20Inside%20&amp;%20Out'!C134"/>
    <hyperlink ref="C5" location="'What%20is%20Inside%20&amp;%20Out'!C40" display="'What%20is%20Inside%20&amp;%20Out'!C40"/>
    <hyperlink ref="C37" r:id="rId2"/>
  </hyperlinks>
  <pageMargins left="0.7" right="0.7" top="0.75" bottom="0.75" header="0.3" footer="0.3"/>
  <rowBreaks count="1" manualBreakCount="1">
    <brk id="56" min="1" max="3" man="1"/>
  </rowBreaks>
  <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theme="3" tint="0.39997558519241921"/>
    <pageSetUpPr fitToPage="1"/>
  </sheetPr>
  <dimension ref="B2:F184"/>
  <sheetViews>
    <sheetView showGridLines="0" topLeftCell="B48" zoomScaleNormal="125" zoomScalePageLayoutView="125" workbookViewId="0">
      <selection activeCell="J62" sqref="J62"/>
    </sheetView>
  </sheetViews>
  <sheetFormatPr baseColWidth="10" defaultColWidth="11.375" defaultRowHeight="15"/>
  <cols>
    <col min="1" max="2" width="11.375" style="5"/>
    <col min="3" max="3" width="30.75" style="5" customWidth="1"/>
    <col min="4" max="4" width="15.75" style="5" customWidth="1"/>
    <col min="5" max="5" width="75.75" style="5" customWidth="1"/>
    <col min="6" max="16384" width="11.375" style="5"/>
  </cols>
  <sheetData>
    <row r="2" spans="2:6">
      <c r="B2" s="55"/>
      <c r="C2" s="55"/>
      <c r="D2" s="55"/>
      <c r="E2" s="55"/>
      <c r="F2" s="55"/>
    </row>
    <row r="3" spans="2:6" ht="28">
      <c r="B3" s="55"/>
      <c r="C3" s="375" t="s">
        <v>519</v>
      </c>
      <c r="D3" s="375"/>
      <c r="E3" s="375"/>
      <c r="F3" s="55"/>
    </row>
    <row r="4" spans="2:6">
      <c r="B4" s="55"/>
      <c r="C4" s="360" t="s">
        <v>488</v>
      </c>
      <c r="D4" s="360"/>
      <c r="E4" s="360"/>
      <c r="F4" s="55"/>
    </row>
    <row r="5" spans="2:6">
      <c r="B5" s="55"/>
      <c r="C5" s="360" t="s">
        <v>370</v>
      </c>
      <c r="D5" s="360"/>
      <c r="E5" s="360"/>
      <c r="F5" s="55"/>
    </row>
    <row r="6" spans="2:6">
      <c r="B6" s="55"/>
      <c r="C6" s="244" t="s">
        <v>26</v>
      </c>
      <c r="D6" s="208"/>
      <c r="E6" s="208"/>
      <c r="F6" s="55"/>
    </row>
    <row r="7" spans="2:6">
      <c r="B7" s="55"/>
      <c r="C7" s="360" t="s">
        <v>28</v>
      </c>
      <c r="D7" s="360"/>
      <c r="E7" s="360"/>
      <c r="F7" s="55"/>
    </row>
    <row r="8" spans="2:6">
      <c r="B8" s="55"/>
      <c r="C8" s="360" t="s">
        <v>364</v>
      </c>
      <c r="D8" s="360"/>
      <c r="E8" s="360"/>
      <c r="F8" s="55"/>
    </row>
    <row r="9" spans="2:6">
      <c r="B9" s="55"/>
      <c r="C9" s="360" t="s">
        <v>390</v>
      </c>
      <c r="D9" s="360"/>
      <c r="E9" s="360"/>
      <c r="F9" s="55"/>
    </row>
    <row r="10" spans="2:6">
      <c r="B10" s="55"/>
      <c r="C10" s="360" t="s">
        <v>27</v>
      </c>
      <c r="D10" s="360"/>
      <c r="E10" s="360"/>
      <c r="F10" s="55"/>
    </row>
    <row r="11" spans="2:6">
      <c r="B11" s="55"/>
      <c r="C11" s="360" t="s">
        <v>29</v>
      </c>
      <c r="D11" s="360"/>
      <c r="E11" s="360"/>
      <c r="F11" s="55"/>
    </row>
    <row r="12" spans="2:6" ht="15" customHeight="1">
      <c r="B12" s="55"/>
      <c r="C12" s="361" t="s">
        <v>30</v>
      </c>
      <c r="D12" s="361"/>
      <c r="E12" s="361"/>
      <c r="F12" s="55"/>
    </row>
    <row r="13" spans="2:6" ht="15" customHeight="1">
      <c r="B13" s="55"/>
      <c r="C13" s="361" t="s">
        <v>31</v>
      </c>
      <c r="D13" s="361"/>
      <c r="E13" s="361"/>
      <c r="F13" s="55"/>
    </row>
    <row r="14" spans="2:6" ht="15" customHeight="1">
      <c r="B14" s="55"/>
      <c r="C14" s="361" t="s">
        <v>32</v>
      </c>
      <c r="D14" s="361"/>
      <c r="E14" s="361"/>
      <c r="F14" s="55"/>
    </row>
    <row r="15" spans="2:6" ht="15" customHeight="1">
      <c r="B15" s="55"/>
      <c r="C15" s="361" t="s">
        <v>359</v>
      </c>
      <c r="D15" s="361"/>
      <c r="E15" s="361"/>
      <c r="F15" s="55"/>
    </row>
    <row r="16" spans="2:6">
      <c r="B16" s="55"/>
      <c r="C16" s="360" t="s">
        <v>33</v>
      </c>
      <c r="D16" s="360"/>
      <c r="E16" s="360"/>
      <c r="F16" s="55"/>
    </row>
    <row r="17" spans="2:6">
      <c r="B17" s="55"/>
      <c r="C17" s="68"/>
      <c r="D17" s="68"/>
      <c r="E17" s="68"/>
      <c r="F17" s="55"/>
    </row>
    <row r="18" spans="2:6" ht="18" customHeight="1">
      <c r="B18" s="55"/>
      <c r="C18" s="362" t="s">
        <v>488</v>
      </c>
      <c r="D18" s="362"/>
      <c r="E18" s="362"/>
      <c r="F18" s="55"/>
    </row>
    <row r="19" spans="2:6">
      <c r="B19" s="55"/>
      <c r="C19" s="69"/>
      <c r="D19" s="69"/>
      <c r="E19" s="69"/>
      <c r="F19" s="55"/>
    </row>
    <row r="20" spans="2:6" ht="15" customHeight="1">
      <c r="B20" s="55"/>
      <c r="C20" s="349" t="s">
        <v>626</v>
      </c>
      <c r="D20" s="349"/>
      <c r="E20" s="349"/>
      <c r="F20" s="55"/>
    </row>
    <row r="21" spans="2:6">
      <c r="B21" s="55"/>
      <c r="C21" s="349"/>
      <c r="D21" s="349"/>
      <c r="E21" s="349"/>
      <c r="F21" s="55"/>
    </row>
    <row r="22" spans="2:6">
      <c r="B22" s="55"/>
      <c r="C22" s="349"/>
      <c r="D22" s="349"/>
      <c r="E22" s="349"/>
      <c r="F22" s="55"/>
    </row>
    <row r="23" spans="2:6">
      <c r="B23" s="55"/>
      <c r="C23" s="349"/>
      <c r="D23" s="349"/>
      <c r="E23" s="349"/>
      <c r="F23" s="55"/>
    </row>
    <row r="24" spans="2:6">
      <c r="B24" s="55"/>
      <c r="C24" s="349"/>
      <c r="D24" s="349"/>
      <c r="E24" s="349"/>
      <c r="F24" s="55"/>
    </row>
    <row r="25" spans="2:6" ht="44.25" customHeight="1">
      <c r="B25" s="55"/>
      <c r="C25" s="349"/>
      <c r="D25" s="349"/>
      <c r="E25" s="349"/>
      <c r="F25" s="55"/>
    </row>
    <row r="26" spans="2:6">
      <c r="B26" s="55"/>
      <c r="C26" s="206"/>
      <c r="D26" s="207"/>
      <c r="E26" s="207"/>
      <c r="F26" s="55"/>
    </row>
    <row r="27" spans="2:6" ht="15" customHeight="1">
      <c r="B27" s="55"/>
      <c r="C27" s="374" t="s">
        <v>491</v>
      </c>
      <c r="D27" s="374"/>
      <c r="E27" s="374"/>
      <c r="F27" s="55"/>
    </row>
    <row r="28" spans="2:6">
      <c r="B28" s="55"/>
      <c r="C28" s="374"/>
      <c r="D28" s="374"/>
      <c r="E28" s="374"/>
      <c r="F28" s="55"/>
    </row>
    <row r="29" spans="2:6">
      <c r="B29" s="55"/>
      <c r="C29" s="374"/>
      <c r="D29" s="374"/>
      <c r="E29" s="374"/>
      <c r="F29" s="55"/>
    </row>
    <row r="30" spans="2:6">
      <c r="B30" s="55"/>
      <c r="C30" s="210"/>
      <c r="D30" s="210"/>
      <c r="E30" s="210"/>
      <c r="F30" s="55"/>
    </row>
    <row r="31" spans="2:6" ht="15" customHeight="1">
      <c r="B31" s="55"/>
      <c r="C31" s="374" t="s">
        <v>492</v>
      </c>
      <c r="D31" s="374"/>
      <c r="E31" s="374"/>
      <c r="F31" s="55"/>
    </row>
    <row r="32" spans="2:6">
      <c r="B32" s="55"/>
      <c r="C32" s="374"/>
      <c r="D32" s="374"/>
      <c r="E32" s="374"/>
      <c r="F32" s="55"/>
    </row>
    <row r="33" spans="2:6">
      <c r="B33" s="55"/>
      <c r="C33" s="374"/>
      <c r="D33" s="374"/>
      <c r="E33" s="374"/>
      <c r="F33" s="55"/>
    </row>
    <row r="34" spans="2:6">
      <c r="B34" s="55"/>
      <c r="C34" s="210"/>
      <c r="D34" s="210"/>
      <c r="E34" s="210"/>
      <c r="F34" s="55"/>
    </row>
    <row r="35" spans="2:6" ht="18" customHeight="1">
      <c r="B35" s="55"/>
      <c r="C35" s="362" t="s">
        <v>370</v>
      </c>
      <c r="D35" s="362"/>
      <c r="E35" s="362"/>
      <c r="F35" s="55"/>
    </row>
    <row r="36" spans="2:6">
      <c r="B36" s="55"/>
      <c r="C36" s="165"/>
      <c r="D36" s="165"/>
      <c r="E36" s="165"/>
      <c r="F36" s="55"/>
    </row>
    <row r="37" spans="2:6" ht="15" customHeight="1">
      <c r="B37" s="55"/>
      <c r="C37" s="349" t="s">
        <v>372</v>
      </c>
      <c r="D37" s="349"/>
      <c r="E37" s="349"/>
      <c r="F37" s="55"/>
    </row>
    <row r="38" spans="2:6">
      <c r="B38" s="55"/>
      <c r="C38" s="349"/>
      <c r="D38" s="349"/>
      <c r="E38" s="349"/>
      <c r="F38" s="55"/>
    </row>
    <row r="39" spans="2:6">
      <c r="B39" s="55"/>
      <c r="C39" s="349"/>
      <c r="D39" s="349"/>
      <c r="E39" s="349"/>
      <c r="F39" s="55"/>
    </row>
    <row r="40" spans="2:6">
      <c r="B40" s="55"/>
      <c r="C40" s="349"/>
      <c r="D40" s="349"/>
      <c r="E40" s="349"/>
      <c r="F40" s="55"/>
    </row>
    <row r="41" spans="2:6">
      <c r="B41" s="55"/>
      <c r="C41" s="207"/>
      <c r="D41" s="207"/>
      <c r="E41" s="207"/>
      <c r="F41" s="55"/>
    </row>
    <row r="42" spans="2:6" ht="18" customHeight="1">
      <c r="B42" s="55"/>
      <c r="C42" s="362" t="s">
        <v>26</v>
      </c>
      <c r="D42" s="362"/>
      <c r="E42" s="362"/>
      <c r="F42" s="55"/>
    </row>
    <row r="43" spans="2:6" ht="15" customHeight="1">
      <c r="B43" s="55"/>
      <c r="C43" s="69"/>
      <c r="D43" s="69"/>
      <c r="E43" s="69"/>
      <c r="F43" s="55"/>
    </row>
    <row r="44" spans="2:6" ht="15" customHeight="1">
      <c r="B44" s="55"/>
      <c r="C44" s="349" t="s">
        <v>50</v>
      </c>
      <c r="D44" s="349"/>
      <c r="E44" s="349"/>
      <c r="F44" s="55"/>
    </row>
    <row r="45" spans="2:6">
      <c r="B45" s="55"/>
      <c r="C45" s="69"/>
      <c r="D45" s="69"/>
      <c r="E45" s="69"/>
      <c r="F45" s="55"/>
    </row>
    <row r="46" spans="2:6">
      <c r="B46" s="55"/>
      <c r="C46" s="69"/>
      <c r="D46" s="69"/>
      <c r="E46" s="69"/>
      <c r="F46" s="55"/>
    </row>
    <row r="47" spans="2:6">
      <c r="B47" s="55"/>
      <c r="C47" s="69"/>
      <c r="D47" s="69"/>
      <c r="E47" s="69"/>
      <c r="F47" s="55"/>
    </row>
    <row r="48" spans="2:6">
      <c r="B48" s="55"/>
      <c r="C48" s="69"/>
      <c r="D48" s="69"/>
      <c r="E48" s="69"/>
      <c r="F48" s="55"/>
    </row>
    <row r="49" spans="2:6">
      <c r="B49" s="55"/>
      <c r="C49" s="69"/>
      <c r="D49" s="69"/>
      <c r="E49" s="69"/>
      <c r="F49" s="55"/>
    </row>
    <row r="50" spans="2:6">
      <c r="B50" s="55"/>
      <c r="C50" s="363"/>
      <c r="D50" s="363"/>
      <c r="E50" s="363"/>
      <c r="F50" s="55"/>
    </row>
    <row r="51" spans="2:6">
      <c r="B51" s="55"/>
      <c r="C51" s="71"/>
      <c r="D51" s="71"/>
      <c r="E51" s="71"/>
      <c r="F51" s="55"/>
    </row>
    <row r="52" spans="2:6" ht="15" customHeight="1">
      <c r="B52" s="55"/>
      <c r="C52" s="368" t="s">
        <v>34</v>
      </c>
      <c r="D52" s="368"/>
      <c r="E52" s="368"/>
      <c r="F52" s="55"/>
    </row>
    <row r="53" spans="2:6" ht="16" thickBot="1">
      <c r="B53" s="55"/>
      <c r="C53" s="69"/>
      <c r="D53" s="69"/>
      <c r="E53" s="69"/>
      <c r="F53" s="55"/>
    </row>
    <row r="54" spans="2:6" ht="15" customHeight="1">
      <c r="B54" s="55"/>
      <c r="C54" s="75" t="s">
        <v>35</v>
      </c>
      <c r="D54" s="382" t="s">
        <v>36</v>
      </c>
      <c r="E54" s="383"/>
      <c r="F54" s="55"/>
    </row>
    <row r="55" spans="2:6" ht="15" customHeight="1">
      <c r="B55" s="55"/>
      <c r="C55" s="76" t="s">
        <v>54</v>
      </c>
      <c r="D55" s="370" t="s">
        <v>620</v>
      </c>
      <c r="E55" s="371"/>
      <c r="F55" s="55"/>
    </row>
    <row r="56" spans="2:6" ht="15" customHeight="1">
      <c r="B56" s="55"/>
      <c r="C56" s="76" t="s">
        <v>55</v>
      </c>
      <c r="D56" s="370" t="s">
        <v>343</v>
      </c>
      <c r="E56" s="371"/>
      <c r="F56" s="55"/>
    </row>
    <row r="57" spans="2:6" ht="15" customHeight="1">
      <c r="B57" s="55"/>
      <c r="C57" s="376" t="s">
        <v>462</v>
      </c>
      <c r="D57" s="364" t="s">
        <v>493</v>
      </c>
      <c r="E57" s="365"/>
      <c r="F57" s="55"/>
    </row>
    <row r="58" spans="2:6">
      <c r="B58" s="55"/>
      <c r="C58" s="377"/>
      <c r="D58" s="366"/>
      <c r="E58" s="367"/>
      <c r="F58" s="55"/>
    </row>
    <row r="59" spans="2:6" ht="15" customHeight="1">
      <c r="B59" s="55"/>
      <c r="C59" s="259" t="s">
        <v>2</v>
      </c>
      <c r="D59" s="378" t="s">
        <v>594</v>
      </c>
      <c r="E59" s="379"/>
      <c r="F59" s="55"/>
    </row>
    <row r="60" spans="2:6" ht="15.75" customHeight="1" thickBot="1">
      <c r="B60" s="55"/>
      <c r="C60" s="162" t="s">
        <v>0</v>
      </c>
      <c r="D60" s="380" t="s">
        <v>344</v>
      </c>
      <c r="E60" s="381"/>
      <c r="F60" s="55"/>
    </row>
    <row r="61" spans="2:6" ht="30.75" customHeight="1">
      <c r="B61" s="55"/>
      <c r="C61" s="259" t="s">
        <v>672</v>
      </c>
      <c r="D61" s="378" t="s">
        <v>689</v>
      </c>
      <c r="E61" s="379"/>
      <c r="F61" s="55"/>
    </row>
    <row r="62" spans="2:6" ht="29.25" customHeight="1" thickBot="1">
      <c r="B62" s="55"/>
      <c r="C62" s="162" t="s">
        <v>673</v>
      </c>
      <c r="D62" s="380" t="s">
        <v>690</v>
      </c>
      <c r="E62" s="381"/>
      <c r="F62" s="55"/>
    </row>
    <row r="63" spans="2:6" ht="15.75" customHeight="1">
      <c r="B63" s="55"/>
      <c r="C63" s="259" t="s">
        <v>674</v>
      </c>
      <c r="D63" s="378"/>
      <c r="E63" s="379"/>
      <c r="F63" s="55"/>
    </row>
    <row r="64" spans="2:6" ht="15.75" customHeight="1" thickBot="1">
      <c r="B64" s="55"/>
      <c r="C64" s="162" t="s">
        <v>675</v>
      </c>
      <c r="D64" s="380" t="s">
        <v>686</v>
      </c>
      <c r="E64" s="381"/>
      <c r="F64" s="55"/>
    </row>
    <row r="65" spans="2:6" ht="31.5" customHeight="1" thickBot="1">
      <c r="B65" s="55"/>
      <c r="C65" s="162" t="s">
        <v>676</v>
      </c>
      <c r="D65" s="380" t="s">
        <v>685</v>
      </c>
      <c r="E65" s="381"/>
      <c r="F65" s="55"/>
    </row>
    <row r="66" spans="2:6" ht="15.75" customHeight="1">
      <c r="B66" s="55"/>
      <c r="C66" s="335"/>
      <c r="D66" s="335"/>
      <c r="E66" s="335"/>
      <c r="F66" s="55"/>
    </row>
    <row r="67" spans="2:6">
      <c r="B67" s="55"/>
      <c r="C67" s="77"/>
      <c r="D67" s="77"/>
      <c r="E67" s="77"/>
      <c r="F67" s="55"/>
    </row>
    <row r="68" spans="2:6" ht="18" customHeight="1">
      <c r="B68" s="167"/>
      <c r="C68" s="362" t="s">
        <v>28</v>
      </c>
      <c r="D68" s="362"/>
      <c r="E68" s="362"/>
      <c r="F68" s="167"/>
    </row>
    <row r="69" spans="2:6">
      <c r="B69" s="55"/>
      <c r="C69" s="373"/>
      <c r="D69" s="373"/>
      <c r="E69" s="373"/>
      <c r="F69" s="55"/>
    </row>
    <row r="70" spans="2:6">
      <c r="B70" s="55"/>
      <c r="C70" s="368"/>
      <c r="D70" s="368"/>
      <c r="E70" s="69"/>
      <c r="F70" s="55"/>
    </row>
    <row r="71" spans="2:6">
      <c r="B71" s="55"/>
      <c r="C71" s="385" t="s">
        <v>49</v>
      </c>
      <c r="D71" s="151"/>
      <c r="E71" s="152"/>
      <c r="F71" s="55"/>
    </row>
    <row r="72" spans="2:6">
      <c r="B72" s="55"/>
      <c r="C72" s="385"/>
      <c r="D72" s="246"/>
      <c r="E72" s="248"/>
      <c r="F72" s="55"/>
    </row>
    <row r="73" spans="2:6">
      <c r="B73" s="55"/>
      <c r="C73" s="385"/>
      <c r="D73" s="246"/>
      <c r="E73" s="248"/>
      <c r="F73" s="55"/>
    </row>
    <row r="74" spans="2:6">
      <c r="B74" s="55"/>
      <c r="C74" s="249"/>
      <c r="D74" s="246"/>
      <c r="E74" s="248"/>
      <c r="F74" s="55"/>
    </row>
    <row r="75" spans="2:6">
      <c r="B75" s="55"/>
      <c r="C75" s="368"/>
      <c r="D75" s="368"/>
      <c r="E75" s="368"/>
      <c r="F75" s="55"/>
    </row>
    <row r="76" spans="2:6">
      <c r="B76" s="55"/>
      <c r="C76" s="363"/>
      <c r="D76" s="363"/>
      <c r="E76" s="363"/>
      <c r="F76" s="55"/>
    </row>
    <row r="77" spans="2:6">
      <c r="B77" s="55"/>
      <c r="C77" s="74"/>
      <c r="D77" s="74"/>
      <c r="E77" s="74"/>
      <c r="F77" s="55"/>
    </row>
    <row r="78" spans="2:6">
      <c r="B78" s="55"/>
      <c r="C78" s="69"/>
      <c r="D78" s="69"/>
      <c r="E78" s="55"/>
      <c r="F78" s="55"/>
    </row>
    <row r="79" spans="2:6" ht="15" customHeight="1">
      <c r="B79" s="55"/>
      <c r="C79" s="69"/>
      <c r="D79" s="69"/>
      <c r="E79" s="69"/>
      <c r="F79" s="55"/>
    </row>
    <row r="80" spans="2:6">
      <c r="B80" s="55"/>
      <c r="C80" s="69"/>
      <c r="D80" s="78"/>
      <c r="E80" s="164" t="s">
        <v>48</v>
      </c>
      <c r="F80" s="55"/>
    </row>
    <row r="81" spans="2:6">
      <c r="B81" s="55"/>
      <c r="C81" s="69"/>
      <c r="D81" s="69"/>
      <c r="E81" s="69"/>
      <c r="F81" s="55"/>
    </row>
    <row r="82" spans="2:6">
      <c r="B82" s="55"/>
      <c r="C82" s="363"/>
      <c r="D82" s="363"/>
      <c r="E82" s="363"/>
      <c r="F82" s="55"/>
    </row>
    <row r="83" spans="2:6">
      <c r="B83" s="55"/>
      <c r="C83" s="71"/>
      <c r="D83" s="71"/>
      <c r="E83" s="71"/>
      <c r="F83" s="55"/>
    </row>
    <row r="84" spans="2:6">
      <c r="B84" s="55"/>
      <c r="C84" s="71"/>
      <c r="D84" s="71"/>
      <c r="E84" s="71"/>
      <c r="F84" s="55"/>
    </row>
    <row r="85" spans="2:6">
      <c r="B85" s="55"/>
      <c r="C85" s="350" t="s">
        <v>363</v>
      </c>
      <c r="D85" s="71"/>
      <c r="E85" s="71"/>
      <c r="F85" s="55"/>
    </row>
    <row r="86" spans="2:6">
      <c r="B86" s="55"/>
      <c r="C86" s="350"/>
      <c r="D86" s="71"/>
      <c r="E86" s="71"/>
      <c r="F86" s="55"/>
    </row>
    <row r="87" spans="2:6">
      <c r="B87" s="55"/>
      <c r="C87" s="350"/>
      <c r="D87" s="247"/>
      <c r="E87" s="246"/>
      <c r="F87" s="55"/>
    </row>
    <row r="88" spans="2:6">
      <c r="B88" s="55"/>
      <c r="C88" s="350"/>
      <c r="D88" s="246"/>
      <c r="E88" s="246"/>
      <c r="F88" s="55"/>
    </row>
    <row r="89" spans="2:6" ht="15" customHeight="1">
      <c r="B89" s="55"/>
      <c r="C89" s="350"/>
      <c r="D89" s="247"/>
      <c r="E89" s="247"/>
      <c r="F89" s="55"/>
    </row>
    <row r="90" spans="2:6">
      <c r="B90" s="55"/>
      <c r="C90" s="350"/>
      <c r="D90" s="248"/>
      <c r="E90" s="248"/>
      <c r="F90" s="55"/>
    </row>
    <row r="91" spans="2:6">
      <c r="B91" s="55"/>
      <c r="C91" s="350"/>
      <c r="D91" s="248"/>
      <c r="E91" s="248"/>
      <c r="F91" s="55"/>
    </row>
    <row r="92" spans="2:6">
      <c r="B92" s="55"/>
      <c r="C92" s="209"/>
      <c r="D92" s="209"/>
      <c r="E92" s="209"/>
      <c r="F92" s="55"/>
    </row>
    <row r="93" spans="2:6" ht="18" customHeight="1">
      <c r="B93" s="55"/>
      <c r="C93" s="362" t="s">
        <v>364</v>
      </c>
      <c r="D93" s="362"/>
      <c r="E93" s="362"/>
      <c r="F93" s="55"/>
    </row>
    <row r="94" spans="2:6">
      <c r="B94" s="55"/>
      <c r="C94" s="384"/>
      <c r="D94" s="384"/>
      <c r="E94" s="384"/>
      <c r="F94" s="55"/>
    </row>
    <row r="95" spans="2:6" ht="15" customHeight="1">
      <c r="B95" s="55"/>
      <c r="C95" s="385" t="s">
        <v>482</v>
      </c>
      <c r="D95" s="385"/>
      <c r="E95" s="385"/>
      <c r="F95" s="55"/>
    </row>
    <row r="96" spans="2:6">
      <c r="B96" s="55"/>
      <c r="C96" s="385"/>
      <c r="D96" s="385"/>
      <c r="E96" s="385"/>
      <c r="F96" s="55"/>
    </row>
    <row r="97" spans="2:6" ht="15" customHeight="1">
      <c r="B97" s="55"/>
      <c r="C97" s="154"/>
      <c r="D97" s="154"/>
      <c r="E97" s="154"/>
      <c r="F97" s="55"/>
    </row>
    <row r="98" spans="2:6" ht="15" customHeight="1">
      <c r="B98" s="55"/>
      <c r="C98" s="386" t="s">
        <v>483</v>
      </c>
      <c r="D98" s="386"/>
      <c r="E98" s="386"/>
      <c r="F98" s="55"/>
    </row>
    <row r="99" spans="2:6" ht="15" customHeight="1">
      <c r="B99" s="55"/>
      <c r="C99" s="386"/>
      <c r="D99" s="386"/>
      <c r="E99" s="386"/>
      <c r="F99" s="55"/>
    </row>
    <row r="100" spans="2:6">
      <c r="B100" s="55"/>
      <c r="C100" s="386"/>
      <c r="D100" s="386"/>
      <c r="E100" s="386"/>
      <c r="F100" s="55"/>
    </row>
    <row r="101" spans="2:6">
      <c r="B101" s="55"/>
      <c r="C101" s="165"/>
      <c r="D101" s="166"/>
      <c r="E101" s="166"/>
      <c r="F101" s="55"/>
    </row>
    <row r="102" spans="2:6" ht="18" customHeight="1">
      <c r="B102" s="55"/>
      <c r="C102" s="362" t="s">
        <v>390</v>
      </c>
      <c r="D102" s="362"/>
      <c r="E102" s="362"/>
      <c r="F102" s="55"/>
    </row>
    <row r="103" spans="2:6">
      <c r="B103" s="55"/>
      <c r="C103" s="154"/>
      <c r="D103" s="154"/>
      <c r="E103" s="154"/>
      <c r="F103" s="55"/>
    </row>
    <row r="104" spans="2:6">
      <c r="B104" s="55"/>
      <c r="C104" s="385" t="s">
        <v>586</v>
      </c>
      <c r="D104" s="385"/>
      <c r="E104" s="385"/>
      <c r="F104" s="55"/>
    </row>
    <row r="105" spans="2:6">
      <c r="B105" s="55"/>
      <c r="C105" s="385"/>
      <c r="D105" s="385"/>
      <c r="E105" s="385"/>
      <c r="F105" s="55"/>
    </row>
    <row r="106" spans="2:6">
      <c r="B106" s="55"/>
      <c r="C106" s="249"/>
      <c r="D106" s="249"/>
      <c r="E106" s="249"/>
      <c r="F106" s="55"/>
    </row>
    <row r="107" spans="2:6">
      <c r="B107" s="55"/>
      <c r="C107" s="249"/>
      <c r="D107" s="249"/>
      <c r="E107" s="249"/>
      <c r="F107" s="55"/>
    </row>
    <row r="108" spans="2:6">
      <c r="B108" s="55"/>
      <c r="C108" s="249"/>
      <c r="D108" s="249"/>
      <c r="E108" s="249"/>
      <c r="F108" s="55"/>
    </row>
    <row r="109" spans="2:6">
      <c r="B109" s="55"/>
      <c r="C109" s="249"/>
      <c r="D109" s="249"/>
      <c r="E109" s="249"/>
      <c r="F109" s="55"/>
    </row>
    <row r="110" spans="2:6">
      <c r="B110" s="55"/>
      <c r="C110" s="249"/>
      <c r="D110" s="249"/>
      <c r="E110" s="249"/>
      <c r="F110" s="55"/>
    </row>
    <row r="111" spans="2:6">
      <c r="B111" s="55"/>
      <c r="C111" s="249"/>
      <c r="D111" s="249"/>
      <c r="E111" s="249"/>
      <c r="F111" s="55"/>
    </row>
    <row r="112" spans="2:6">
      <c r="B112" s="55"/>
      <c r="C112" s="385" t="s">
        <v>587</v>
      </c>
      <c r="D112" s="385"/>
      <c r="E112" s="385"/>
      <c r="F112" s="55"/>
    </row>
    <row r="113" spans="2:6">
      <c r="B113" s="55"/>
      <c r="C113" s="385"/>
      <c r="D113" s="385"/>
      <c r="E113" s="385"/>
      <c r="F113" s="55"/>
    </row>
    <row r="114" spans="2:6" ht="15" customHeight="1">
      <c r="B114" s="55"/>
      <c r="C114" s="175"/>
      <c r="D114" s="175"/>
      <c r="E114" s="175"/>
      <c r="F114" s="55"/>
    </row>
    <row r="115" spans="2:6">
      <c r="B115" s="55"/>
      <c r="C115" s="175"/>
      <c r="D115" s="175"/>
      <c r="E115" s="175"/>
      <c r="F115" s="55"/>
    </row>
    <row r="116" spans="2:6" ht="18">
      <c r="B116" s="55"/>
      <c r="C116" s="362" t="s">
        <v>27</v>
      </c>
      <c r="D116" s="362"/>
      <c r="E116" s="362"/>
      <c r="F116" s="55"/>
    </row>
    <row r="117" spans="2:6">
      <c r="B117" s="55"/>
      <c r="C117" s="175"/>
      <c r="D117" s="175"/>
      <c r="E117" s="175"/>
      <c r="F117" s="55"/>
    </row>
    <row r="118" spans="2:6">
      <c r="B118" s="55"/>
      <c r="C118" s="79" t="s">
        <v>37</v>
      </c>
      <c r="D118" s="163" t="s">
        <v>38</v>
      </c>
      <c r="E118" s="207"/>
      <c r="F118" s="55"/>
    </row>
    <row r="119" spans="2:6">
      <c r="B119" s="55"/>
      <c r="C119" s="79" t="s">
        <v>345</v>
      </c>
      <c r="D119" s="163" t="s">
        <v>352</v>
      </c>
      <c r="E119" s="207"/>
      <c r="F119" s="55"/>
    </row>
    <row r="120" spans="2:6">
      <c r="B120" s="55"/>
      <c r="C120" s="198" t="s">
        <v>474</v>
      </c>
      <c r="D120" s="199" t="s">
        <v>475</v>
      </c>
      <c r="E120" s="207"/>
      <c r="F120" s="55"/>
    </row>
    <row r="121" spans="2:6">
      <c r="B121" s="55"/>
      <c r="C121" s="79" t="s">
        <v>39</v>
      </c>
      <c r="D121" s="155" t="s">
        <v>40</v>
      </c>
      <c r="E121" s="207"/>
      <c r="F121" s="55"/>
    </row>
    <row r="122" spans="2:6">
      <c r="B122" s="55"/>
      <c r="C122" s="79" t="s">
        <v>346</v>
      </c>
      <c r="D122" s="155" t="s">
        <v>353</v>
      </c>
      <c r="E122" s="207"/>
      <c r="F122" s="55"/>
    </row>
    <row r="123" spans="2:6">
      <c r="B123" s="55"/>
      <c r="C123" s="79" t="s">
        <v>347</v>
      </c>
      <c r="D123" s="155" t="s">
        <v>354</v>
      </c>
      <c r="E123" s="207"/>
      <c r="F123" s="55"/>
    </row>
    <row r="124" spans="2:6">
      <c r="B124" s="55"/>
      <c r="C124" s="79" t="s">
        <v>348</v>
      </c>
      <c r="D124" s="155" t="s">
        <v>355</v>
      </c>
      <c r="E124" s="207"/>
      <c r="F124" s="55"/>
    </row>
    <row r="125" spans="2:6">
      <c r="B125" s="55"/>
      <c r="C125" s="79" t="s">
        <v>349</v>
      </c>
      <c r="D125" s="155" t="s">
        <v>53</v>
      </c>
      <c r="E125" s="207"/>
      <c r="F125" s="55"/>
    </row>
    <row r="126" spans="2:6" ht="15" customHeight="1">
      <c r="B126" s="55"/>
      <c r="C126" s="79" t="s">
        <v>2</v>
      </c>
      <c r="D126" s="155" t="s">
        <v>41</v>
      </c>
      <c r="E126" s="207"/>
      <c r="F126" s="55"/>
    </row>
    <row r="127" spans="2:6">
      <c r="B127" s="55"/>
      <c r="C127" s="79" t="s">
        <v>42</v>
      </c>
      <c r="D127" s="155" t="s">
        <v>43</v>
      </c>
      <c r="E127" s="207"/>
      <c r="F127" s="55"/>
    </row>
    <row r="128" spans="2:6">
      <c r="B128" s="55"/>
      <c r="C128" s="79" t="s">
        <v>350</v>
      </c>
      <c r="D128" s="155" t="s">
        <v>356</v>
      </c>
      <c r="E128" s="207"/>
      <c r="F128" s="55"/>
    </row>
    <row r="129" spans="2:6">
      <c r="B129" s="55"/>
      <c r="C129" s="79" t="s">
        <v>351</v>
      </c>
      <c r="D129" s="163" t="s">
        <v>357</v>
      </c>
      <c r="E129" s="207"/>
      <c r="F129" s="55"/>
    </row>
    <row r="130" spans="2:6">
      <c r="B130" s="55"/>
      <c r="C130" s="79" t="s">
        <v>63</v>
      </c>
      <c r="D130" s="163" t="s">
        <v>358</v>
      </c>
      <c r="E130" s="207"/>
      <c r="F130" s="55"/>
    </row>
    <row r="131" spans="2:6">
      <c r="B131" s="55"/>
      <c r="C131" s="79" t="s">
        <v>44</v>
      </c>
      <c r="D131" s="163" t="s">
        <v>45</v>
      </c>
      <c r="E131" s="207"/>
      <c r="F131" s="55"/>
    </row>
    <row r="132" spans="2:6">
      <c r="B132" s="55"/>
      <c r="C132" s="79" t="s">
        <v>46</v>
      </c>
      <c r="D132" s="163" t="s">
        <v>47</v>
      </c>
      <c r="E132" s="207"/>
      <c r="F132" s="55"/>
    </row>
    <row r="133" spans="2:6">
      <c r="B133" s="55"/>
      <c r="C133" s="207"/>
      <c r="D133" s="207"/>
      <c r="E133" s="207"/>
      <c r="F133" s="55"/>
    </row>
    <row r="134" spans="2:6" ht="18">
      <c r="B134" s="55"/>
      <c r="C134" s="362" t="s">
        <v>29</v>
      </c>
      <c r="D134" s="362"/>
      <c r="E134" s="362"/>
      <c r="F134" s="55"/>
    </row>
    <row r="135" spans="2:6">
      <c r="B135" s="55"/>
      <c r="C135" s="69"/>
      <c r="D135" s="69"/>
      <c r="E135" s="69"/>
      <c r="F135" s="55"/>
    </row>
    <row r="136" spans="2:6" ht="15" customHeight="1">
      <c r="B136" s="55"/>
      <c r="C136" s="372" t="s">
        <v>30</v>
      </c>
      <c r="D136" s="372"/>
      <c r="E136" s="372"/>
      <c r="F136" s="55"/>
    </row>
    <row r="137" spans="2:6" ht="15" customHeight="1">
      <c r="B137" s="55"/>
      <c r="C137" s="349" t="s">
        <v>484</v>
      </c>
      <c r="D137" s="349"/>
      <c r="E137" s="349"/>
      <c r="F137" s="55"/>
    </row>
    <row r="138" spans="2:6">
      <c r="B138" s="55"/>
      <c r="C138" s="349"/>
      <c r="D138" s="349"/>
      <c r="E138" s="349"/>
      <c r="F138" s="55"/>
    </row>
    <row r="139" spans="2:6">
      <c r="B139" s="55"/>
      <c r="C139" s="349"/>
      <c r="D139" s="349"/>
      <c r="E139" s="349"/>
      <c r="F139" s="55"/>
    </row>
    <row r="140" spans="2:6">
      <c r="B140" s="55"/>
      <c r="C140" s="69"/>
      <c r="D140" s="69"/>
      <c r="E140" s="69"/>
      <c r="F140" s="55"/>
    </row>
    <row r="141" spans="2:6" ht="15" customHeight="1">
      <c r="B141" s="55"/>
      <c r="C141" s="372" t="s">
        <v>31</v>
      </c>
      <c r="D141" s="372"/>
      <c r="E141" s="372"/>
      <c r="F141" s="55"/>
    </row>
    <row r="142" spans="2:6" ht="15" customHeight="1">
      <c r="B142" s="55"/>
      <c r="C142" s="349" t="s">
        <v>485</v>
      </c>
      <c r="D142" s="349"/>
      <c r="E142" s="349"/>
      <c r="F142" s="55"/>
    </row>
    <row r="143" spans="2:6">
      <c r="B143" s="55"/>
      <c r="C143" s="349"/>
      <c r="D143" s="349"/>
      <c r="E143" s="349"/>
      <c r="F143" s="55"/>
    </row>
    <row r="144" spans="2:6">
      <c r="B144" s="55"/>
      <c r="C144" s="349"/>
      <c r="D144" s="349"/>
      <c r="E144" s="349"/>
      <c r="F144" s="55"/>
    </row>
    <row r="145" spans="2:6">
      <c r="B145" s="55"/>
      <c r="C145" s="349"/>
      <c r="D145" s="349"/>
      <c r="E145" s="349"/>
      <c r="F145" s="55"/>
    </row>
    <row r="146" spans="2:6">
      <c r="B146" s="55"/>
      <c r="C146" s="69"/>
      <c r="D146" s="69"/>
      <c r="E146" s="69"/>
      <c r="F146" s="55"/>
    </row>
    <row r="147" spans="2:6" ht="15" customHeight="1">
      <c r="B147" s="55"/>
      <c r="C147" s="372" t="s">
        <v>32</v>
      </c>
      <c r="D147" s="372"/>
      <c r="E147" s="372"/>
      <c r="F147" s="55"/>
    </row>
    <row r="148" spans="2:6">
      <c r="B148" s="55"/>
      <c r="C148" s="368"/>
      <c r="D148" s="368"/>
      <c r="E148" s="69"/>
      <c r="F148" s="55"/>
    </row>
    <row r="149" spans="2:6">
      <c r="B149" s="55"/>
      <c r="C149" s="349" t="s">
        <v>520</v>
      </c>
      <c r="D149" s="349"/>
      <c r="E149" s="69"/>
      <c r="F149" s="55"/>
    </row>
    <row r="150" spans="2:6">
      <c r="B150" s="55"/>
      <c r="C150" s="349"/>
      <c r="D150" s="349"/>
      <c r="E150" s="71"/>
      <c r="F150" s="55"/>
    </row>
    <row r="151" spans="2:6">
      <c r="B151" s="55"/>
      <c r="C151" s="349"/>
      <c r="D151" s="349"/>
      <c r="E151" s="69"/>
      <c r="F151" s="55"/>
    </row>
    <row r="152" spans="2:6">
      <c r="B152" s="55"/>
      <c r="C152" s="349"/>
      <c r="D152" s="349"/>
      <c r="E152" s="148"/>
      <c r="F152" s="55"/>
    </row>
    <row r="153" spans="2:6">
      <c r="B153" s="55"/>
      <c r="C153" s="349"/>
      <c r="D153" s="349"/>
      <c r="E153" s="148"/>
      <c r="F153" s="55"/>
    </row>
    <row r="154" spans="2:6">
      <c r="B154" s="55"/>
      <c r="C154" s="349"/>
      <c r="D154" s="349"/>
      <c r="E154" s="148"/>
      <c r="F154" s="55"/>
    </row>
    <row r="155" spans="2:6">
      <c r="B155" s="55"/>
      <c r="C155" s="148"/>
      <c r="D155" s="148"/>
      <c r="E155" s="148"/>
      <c r="F155" s="55"/>
    </row>
    <row r="156" spans="2:6">
      <c r="B156" s="55"/>
      <c r="C156" s="148"/>
      <c r="D156" s="148"/>
      <c r="E156" s="148"/>
      <c r="F156" s="55"/>
    </row>
    <row r="157" spans="2:6">
      <c r="B157" s="55"/>
      <c r="C157" s="69"/>
      <c r="D157" s="69"/>
      <c r="E157" s="69"/>
      <c r="F157" s="55"/>
    </row>
    <row r="158" spans="2:6" ht="15" customHeight="1">
      <c r="B158" s="55"/>
      <c r="C158" s="372" t="s">
        <v>359</v>
      </c>
      <c r="D158" s="372"/>
      <c r="E158" s="372"/>
      <c r="F158" s="55"/>
    </row>
    <row r="159" spans="2:6">
      <c r="B159" s="55"/>
      <c r="C159" s="69"/>
      <c r="D159" s="69"/>
      <c r="E159" s="69"/>
      <c r="F159" s="55"/>
    </row>
    <row r="160" spans="2:6">
      <c r="B160" s="55"/>
      <c r="C160" s="69"/>
      <c r="D160" s="69"/>
      <c r="E160" s="69"/>
      <c r="F160" s="55"/>
    </row>
    <row r="161" spans="2:6">
      <c r="B161" s="55"/>
      <c r="C161" s="55"/>
      <c r="D161" s="69"/>
      <c r="E161" s="69"/>
      <c r="F161" s="55"/>
    </row>
    <row r="162" spans="2:6">
      <c r="B162" s="55"/>
      <c r="C162" s="349" t="s">
        <v>360</v>
      </c>
      <c r="D162" s="69"/>
      <c r="E162" s="69"/>
      <c r="F162" s="55"/>
    </row>
    <row r="163" spans="2:6">
      <c r="B163" s="55"/>
      <c r="C163" s="349"/>
      <c r="D163" s="247"/>
      <c r="E163" s="247"/>
      <c r="F163" s="55"/>
    </row>
    <row r="164" spans="2:6">
      <c r="B164" s="55"/>
      <c r="C164" s="349"/>
      <c r="D164" s="247"/>
      <c r="E164" s="247"/>
      <c r="F164" s="55"/>
    </row>
    <row r="165" spans="2:6">
      <c r="B165" s="55"/>
      <c r="C165" s="349"/>
      <c r="D165" s="247"/>
      <c r="E165" s="247"/>
      <c r="F165" s="55"/>
    </row>
    <row r="166" spans="2:6">
      <c r="B166" s="55"/>
      <c r="C166" s="349"/>
      <c r="D166" s="247"/>
      <c r="E166" s="247"/>
      <c r="F166" s="55"/>
    </row>
    <row r="167" spans="2:6">
      <c r="B167" s="55"/>
      <c r="C167" s="349"/>
      <c r="D167" s="247"/>
      <c r="E167" s="247"/>
      <c r="F167" s="55"/>
    </row>
    <row r="168" spans="2:6">
      <c r="B168" s="55"/>
      <c r="C168" s="69"/>
      <c r="D168" s="69"/>
      <c r="E168" s="69"/>
      <c r="F168" s="55"/>
    </row>
    <row r="169" spans="2:6">
      <c r="B169" s="55"/>
      <c r="C169" s="69"/>
      <c r="D169" s="69"/>
      <c r="E169" s="69"/>
      <c r="F169" s="55"/>
    </row>
    <row r="170" spans="2:6">
      <c r="B170" s="55"/>
      <c r="C170" s="69"/>
      <c r="D170" s="69"/>
      <c r="E170" s="69"/>
      <c r="F170" s="55"/>
    </row>
    <row r="171" spans="2:6">
      <c r="B171" s="55"/>
      <c r="C171" s="207"/>
      <c r="D171" s="207"/>
      <c r="E171" s="207"/>
      <c r="F171" s="55"/>
    </row>
    <row r="172" spans="2:6" ht="18" customHeight="1">
      <c r="B172" s="55"/>
      <c r="C172" s="362" t="s">
        <v>33</v>
      </c>
      <c r="D172" s="362"/>
      <c r="E172" s="362"/>
      <c r="F172" s="55"/>
    </row>
    <row r="173" spans="2:6">
      <c r="B173" s="55"/>
      <c r="C173" s="368"/>
      <c r="D173" s="368"/>
      <c r="E173" s="368"/>
      <c r="F173" s="55"/>
    </row>
    <row r="174" spans="2:6" ht="15" customHeight="1">
      <c r="B174" s="55"/>
      <c r="C174" s="349" t="s">
        <v>486</v>
      </c>
      <c r="D174" s="349"/>
      <c r="E174" s="349"/>
      <c r="F174" s="55"/>
    </row>
    <row r="175" spans="2:6">
      <c r="B175" s="55"/>
      <c r="C175" s="349"/>
      <c r="D175" s="349"/>
      <c r="E175" s="349"/>
      <c r="F175" s="55"/>
    </row>
    <row r="176" spans="2:6">
      <c r="B176" s="55"/>
      <c r="C176" s="349"/>
      <c r="D176" s="349"/>
      <c r="E176" s="349"/>
      <c r="F176" s="55"/>
    </row>
    <row r="177" spans="2:6">
      <c r="B177" s="55"/>
      <c r="C177" s="150"/>
      <c r="D177" s="150"/>
      <c r="E177" s="150"/>
      <c r="F177" s="55"/>
    </row>
    <row r="178" spans="2:6" ht="15" customHeight="1">
      <c r="B178" s="55"/>
      <c r="C178" s="354" t="s">
        <v>487</v>
      </c>
      <c r="D178" s="354"/>
      <c r="E178" s="354"/>
      <c r="F178" s="55"/>
    </row>
    <row r="179" spans="2:6">
      <c r="B179" s="55"/>
      <c r="C179" s="354"/>
      <c r="D179" s="354"/>
      <c r="E179" s="354"/>
      <c r="F179" s="55"/>
    </row>
    <row r="180" spans="2:6">
      <c r="B180" s="55"/>
      <c r="C180" s="157"/>
      <c r="D180" s="157"/>
      <c r="E180" s="157"/>
      <c r="F180" s="55"/>
    </row>
    <row r="181" spans="2:6">
      <c r="B181" s="55"/>
      <c r="C181" s="147" t="s">
        <v>361</v>
      </c>
      <c r="D181" s="157"/>
      <c r="E181" s="157"/>
      <c r="F181" s="55"/>
    </row>
    <row r="182" spans="2:6" ht="15" customHeight="1">
      <c r="B182" s="55"/>
      <c r="C182" s="369" t="s">
        <v>52</v>
      </c>
      <c r="D182" s="369"/>
      <c r="E182" s="369"/>
      <c r="F182" s="55"/>
    </row>
    <row r="183" spans="2:6" ht="15" customHeight="1">
      <c r="B183" s="55"/>
      <c r="C183" s="369" t="s">
        <v>51</v>
      </c>
      <c r="D183" s="369"/>
      <c r="E183" s="369"/>
      <c r="F183" s="55"/>
    </row>
    <row r="184" spans="2:6">
      <c r="B184" s="55"/>
      <c r="C184" s="55"/>
      <c r="D184" s="55"/>
      <c r="E184" s="55"/>
      <c r="F184" s="55"/>
    </row>
  </sheetData>
  <sheetProtection algorithmName="SHA-512" hashValue="QlZRj3VAmZltyyC/Ingx1tjuJgf34FL+Z/QY+VSGkGNm7nPrkKyhdiB0M3Vo7m+cOMk+h+fyxq2u4ZtWj4j+KI==" saltValue="Z9ZKeOCLfvrkvh5/fyYkVi==" spinCount="100000" sheet="1" objects="1" scenarios="1"/>
  <customSheetViews>
    <customSheetView guid="{893A966F-25E6-46FC-957B-02F001DEAB1D}" scale="125" showPageBreaks="1" showGridLines="0" showRowCol="0" fitToPage="1" printArea="1">
      <selection activeCell="C147" sqref="C147"/>
      <rowBreaks count="1" manualBreakCount="1">
        <brk id="80" min="1" max="5" man="1"/>
      </rowBreaks>
    </customSheetView>
    <customSheetView guid="{01133E0C-7C3A-4E37-BCAF-BF05144EB456}" showGridLines="0" showRowCol="0" fitToPage="1" printArea="1" topLeftCell="A17">
      <selection activeCell="F18" sqref="F18"/>
      <rowBreaks count="1" manualBreakCount="1">
        <brk id="77" min="1" max="5" man="1"/>
      </rowBreaks>
    </customSheetView>
    <customSheetView guid="{2A4F2E95-0219-42BA-935C-444DA3D73485}" showPageBreaks="1" showGridLines="0" showRowCol="0" fitToPage="1" printArea="1" topLeftCell="A66">
      <selection activeCell="C93" sqref="C93:E96"/>
      <rowBreaks count="1" manualBreakCount="1">
        <brk id="79" min="1" max="5" man="1"/>
      </rowBreaks>
    </customSheetView>
  </customSheetViews>
  <mergeCells count="67">
    <mergeCell ref="C142:E145"/>
    <mergeCell ref="D54:E54"/>
    <mergeCell ref="C94:E94"/>
    <mergeCell ref="C141:E141"/>
    <mergeCell ref="C102:E102"/>
    <mergeCell ref="C95:E96"/>
    <mergeCell ref="C98:E100"/>
    <mergeCell ref="C116:E116"/>
    <mergeCell ref="C137:E139"/>
    <mergeCell ref="D60:E60"/>
    <mergeCell ref="C76:E76"/>
    <mergeCell ref="D59:E59"/>
    <mergeCell ref="C71:C73"/>
    <mergeCell ref="C85:C91"/>
    <mergeCell ref="C104:E105"/>
    <mergeCell ref="C112:E113"/>
    <mergeCell ref="C93:E93"/>
    <mergeCell ref="C10:E10"/>
    <mergeCell ref="C57:C58"/>
    <mergeCell ref="C37:E40"/>
    <mergeCell ref="C52:E52"/>
    <mergeCell ref="D61:E61"/>
    <mergeCell ref="D62:E62"/>
    <mergeCell ref="D63:E63"/>
    <mergeCell ref="D64:E64"/>
    <mergeCell ref="D65:E65"/>
    <mergeCell ref="C9:E9"/>
    <mergeCell ref="C27:E29"/>
    <mergeCell ref="C31:E33"/>
    <mergeCell ref="C20:E25"/>
    <mergeCell ref="C3:E3"/>
    <mergeCell ref="C4:E4"/>
    <mergeCell ref="C5:E5"/>
    <mergeCell ref="C7:E7"/>
    <mergeCell ref="C8:E8"/>
    <mergeCell ref="C183:E183"/>
    <mergeCell ref="C182:E182"/>
    <mergeCell ref="D55:E55"/>
    <mergeCell ref="C136:E136"/>
    <mergeCell ref="C149:D154"/>
    <mergeCell ref="C172:E172"/>
    <mergeCell ref="D56:E56"/>
    <mergeCell ref="C148:D148"/>
    <mergeCell ref="C147:E147"/>
    <mergeCell ref="C174:E176"/>
    <mergeCell ref="C173:E173"/>
    <mergeCell ref="C158:E158"/>
    <mergeCell ref="C68:E68"/>
    <mergeCell ref="C69:E69"/>
    <mergeCell ref="C70:D70"/>
    <mergeCell ref="C134:E134"/>
    <mergeCell ref="C162:C167"/>
    <mergeCell ref="C178:E179"/>
    <mergeCell ref="C16:E16"/>
    <mergeCell ref="C11:E11"/>
    <mergeCell ref="C12:E12"/>
    <mergeCell ref="C13:E13"/>
    <mergeCell ref="C14:E14"/>
    <mergeCell ref="C15:E15"/>
    <mergeCell ref="C18:E18"/>
    <mergeCell ref="C42:E42"/>
    <mergeCell ref="C44:E44"/>
    <mergeCell ref="C50:E50"/>
    <mergeCell ref="C35:E35"/>
    <mergeCell ref="C82:E82"/>
    <mergeCell ref="D57:E58"/>
    <mergeCell ref="C75:E75"/>
  </mergeCells>
  <phoneticPr fontId="41" type="noConversion"/>
  <hyperlinks>
    <hyperlink ref="C4:E4" location="'How%20to%20use%20Inside%20&amp;%20Out'!C18" display="WHO SHOULD FILL IN INSIDE &amp; OUT?"/>
    <hyperlink ref="C6:E6" location="'How%20to%20use%20CSERAT'!C38" display="DATA COLLECTION TABS"/>
    <hyperlink ref="C7:E7" location="'How%20to%20use%20Inside%20&amp;%20Out'!C62" display="HOW TO FILL THE FORM"/>
    <hyperlink ref="C11:E11" location="'How%20to%20use%20Inside%20&amp;%20Out'!C128" display="TIPS"/>
    <hyperlink ref="C12:E12" location="'How%20to%20use%20Inside%20&amp;%20Out'!C130" display="Work in Microsoft Office Excel 2007 and above"/>
    <hyperlink ref="C16:E16" location="'How%20to%20use%20Inside%20&amp;%20Out'!C166" display="RECOMMENDED RESOURCES"/>
    <hyperlink ref="C183:E183" r:id="rId1" display="Click here to download the International Technical Guidance on Sexuality Education"/>
    <hyperlink ref="C182:E182" r:id="rId2" display="Click here to download It's All One Curriculum"/>
    <hyperlink ref="C181" r:id="rId3"/>
    <hyperlink ref="C15:E15" location="'How%20to%20use%20Inside%20&amp;%20Out'!C152" display="Use the Component of IPPF CSE Framework  column to see how content items relate to the Framework"/>
    <hyperlink ref="C14:E14" location="'How%20to%20use%20Inside%20&amp;%20Out'!C141" display="Modify row height to view hidden text"/>
    <hyperlink ref="C10:E10" location="'How%20to%20use%20Inside%20&amp;%20Out'!C110" display="ACRONYMS"/>
    <hyperlink ref="C8:E8" location="'How%20to%20use%20Inside%20&amp;%20Out'!C87" display="REVIEWING CHARTS AND SCORES"/>
    <hyperlink ref="C13:E13" location="'How%20to%20use%20Inside%20&amp;%20Out'!C135" display="Use comments to provide complex answers"/>
    <hyperlink ref="C9:E9" location="'How%20to%20use%20Inside%20&amp;%20Out'!C96" display="PREPARING A REPORT AND AN ACTION PLAN"/>
    <hyperlink ref="C6" location="'How%20to%20use%20Inside%20&amp;%20Out'!C42" display="DATA COLLECTION TABS"/>
    <hyperlink ref="C5:E5" location="'How%20to%20use%20Inside%20&amp;%20Out'!C35" display="HOW TO SELECT SOURCE DOCUMENTS "/>
  </hyperlinks>
  <pageMargins left="0.7" right="0.7" top="0.75" bottom="0.75" header="0.3" footer="0.3"/>
  <rowBreaks count="1" manualBreakCount="1">
    <brk id="89" min="1" max="5" man="1"/>
  </rowBreaks>
  <drawing r:id="rId4"/>
  <legacyDrawing r:id="rId5"/>
  <oleObjects>
    <oleObject progId="Document" dvAspect="DVASPECT_ICON" shapeId="14486" r:id="rId6"/>
  </oleObject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Feuil4" enableFormatConditionsCalculation="0">
    <tabColor rgb="FFFFC000"/>
    <pageSetUpPr fitToPage="1"/>
  </sheetPr>
  <dimension ref="B1:P69"/>
  <sheetViews>
    <sheetView zoomScale="80" zoomScaleNormal="125" zoomScalePageLayoutView="125" workbookViewId="0">
      <selection activeCell="D31" sqref="D31"/>
    </sheetView>
  </sheetViews>
  <sheetFormatPr baseColWidth="10" defaultColWidth="9.125" defaultRowHeight="15"/>
  <cols>
    <col min="1" max="1" width="3.875" style="6" customWidth="1"/>
    <col min="2" max="2" width="7.75" style="6" customWidth="1"/>
    <col min="3" max="3" width="77.125" style="6" customWidth="1"/>
    <col min="4" max="5" width="16.25" style="6" customWidth="1"/>
    <col min="6" max="6" width="70.875" style="6" customWidth="1"/>
    <col min="7" max="8" width="9.125" style="6"/>
    <col min="9" max="9" width="26.375" style="6" hidden="1" customWidth="1"/>
    <col min="10" max="10" width="19.375" style="6" hidden="1" customWidth="1"/>
    <col min="11" max="11" width="23.375" style="6" hidden="1" customWidth="1"/>
    <col min="12" max="12" width="17" style="6" hidden="1" customWidth="1"/>
    <col min="13" max="13" width="8.875" style="6" hidden="1" customWidth="1"/>
    <col min="14" max="14" width="15.875" style="6" hidden="1" customWidth="1"/>
    <col min="15" max="15" width="6.75" style="6" hidden="1" customWidth="1"/>
    <col min="16" max="16" width="9.125" style="6" hidden="1" customWidth="1"/>
    <col min="17" max="17" width="9.125" style="6"/>
    <col min="18" max="18" width="26" style="6" customWidth="1"/>
    <col min="19" max="16384" width="9.125" style="6"/>
  </cols>
  <sheetData>
    <row r="1" spans="2:16" ht="16" thickBot="1"/>
    <row r="2" spans="2:16" ht="28">
      <c r="B2" s="418" t="s">
        <v>627</v>
      </c>
      <c r="C2" s="419"/>
      <c r="D2" s="419"/>
      <c r="E2" s="420"/>
      <c r="F2" s="421"/>
    </row>
    <row r="3" spans="2:16" ht="18">
      <c r="B3" s="422" t="s">
        <v>629</v>
      </c>
      <c r="C3" s="423"/>
      <c r="D3" s="423"/>
      <c r="E3" s="424"/>
      <c r="F3" s="425"/>
    </row>
    <row r="4" spans="2:16" ht="16.5" customHeight="1">
      <c r="B4" s="30"/>
      <c r="C4" s="31" t="s">
        <v>663</v>
      </c>
      <c r="D4" s="393" t="s">
        <v>93</v>
      </c>
      <c r="E4" s="394"/>
      <c r="F4" s="33" t="s">
        <v>94</v>
      </c>
      <c r="I4" s="50"/>
      <c r="J4" s="51" t="s">
        <v>466</v>
      </c>
      <c r="K4" s="51" t="s">
        <v>13</v>
      </c>
      <c r="L4" s="51" t="s">
        <v>467</v>
      </c>
      <c r="M4" s="51" t="s">
        <v>10</v>
      </c>
      <c r="N4" s="51" t="s">
        <v>7</v>
      </c>
      <c r="O4" s="51" t="s">
        <v>8</v>
      </c>
      <c r="P4" s="51" t="s">
        <v>246</v>
      </c>
    </row>
    <row r="5" spans="2:16" ht="48" customHeight="1">
      <c r="B5" s="403" t="s">
        <v>628</v>
      </c>
      <c r="C5" s="324" t="s">
        <v>1</v>
      </c>
      <c r="D5" s="402"/>
      <c r="E5" s="402"/>
      <c r="F5" s="133"/>
      <c r="I5" s="50" t="s">
        <v>6</v>
      </c>
      <c r="J5" s="50">
        <f>COUNTIF($D$30:$D$35,"yes")</f>
        <v>0</v>
      </c>
      <c r="K5" s="50">
        <f>COUNTIF($D$30:$D$35,"yes, but needs improvement")</f>
        <v>0</v>
      </c>
      <c r="L5" s="50">
        <f>COUNTIF($D$30:$D$35,"no")</f>
        <v>0</v>
      </c>
      <c r="M5" s="50">
        <f>COUNTIF($D$30:$D$35,"don't know")</f>
        <v>0</v>
      </c>
      <c r="N5" s="50">
        <f>COUNTIF($D$30:$D$35,"not applicable")</f>
        <v>0</v>
      </c>
      <c r="O5" s="50">
        <f>COUNTIF($D$30:$D$35,"")-1</f>
        <v>5</v>
      </c>
      <c r="P5" s="49">
        <f>SUM(J5:O5)</f>
        <v>5</v>
      </c>
    </row>
    <row r="6" spans="2:16" ht="48" customHeight="1">
      <c r="B6" s="404"/>
      <c r="C6" s="324" t="s">
        <v>367</v>
      </c>
      <c r="D6" s="399"/>
      <c r="E6" s="399"/>
      <c r="F6" s="134"/>
      <c r="I6" s="50" t="s">
        <v>630</v>
      </c>
      <c r="J6" s="50">
        <f>COUNTIF($D$37:$D$57,"yes")</f>
        <v>0</v>
      </c>
      <c r="K6" s="50">
        <f>COUNTIF($D$37:$D$57,"yes, but needs improvement")</f>
        <v>0</v>
      </c>
      <c r="L6" s="50">
        <f>COUNTIF($D$37:$D$57,"no")</f>
        <v>0</v>
      </c>
      <c r="M6" s="50">
        <f>COUNTIF($D$37:$D$57,"don't know")</f>
        <v>0</v>
      </c>
      <c r="N6" s="50">
        <f>COUNTIF($D$37:$D$57,"not applicable")</f>
        <v>0</v>
      </c>
      <c r="O6" s="50">
        <f>COUNTIF($D$37:$D$51,"")+COUNTIF($D$56:$D$57,"")-1</f>
        <v>16</v>
      </c>
      <c r="P6" s="49">
        <f>SUM(J6:O6)</f>
        <v>16</v>
      </c>
    </row>
    <row r="7" spans="2:16" ht="48" customHeight="1">
      <c r="B7" s="404"/>
      <c r="C7" s="324" t="s">
        <v>631</v>
      </c>
      <c r="D7" s="399"/>
      <c r="E7" s="399"/>
      <c r="F7" s="135"/>
      <c r="I7" s="50" t="s">
        <v>151</v>
      </c>
      <c r="J7" s="50">
        <f>COUNTIF($D$58:$D$65,"yes")</f>
        <v>0</v>
      </c>
      <c r="K7" s="50">
        <f>COUNTIF($D$58:$D$65,"yes, but needs improvement")</f>
        <v>0</v>
      </c>
      <c r="L7" s="50">
        <f>COUNTIF($D$58:$D$65,"no")</f>
        <v>0</v>
      </c>
      <c r="M7" s="50">
        <f>COUNTIF($D$58:$D$65,"don't know")</f>
        <v>0</v>
      </c>
      <c r="N7" s="50">
        <f>COUNTIF($D$58:$D$65,"not applicable")</f>
        <v>0</v>
      </c>
      <c r="O7" s="50">
        <f>COUNTIF($D$58:$D$65,"")</f>
        <v>8</v>
      </c>
      <c r="P7" s="49">
        <f>SUM(J7:O7)</f>
        <v>8</v>
      </c>
    </row>
    <row r="8" spans="2:16" ht="48" customHeight="1">
      <c r="B8" s="404"/>
      <c r="C8" s="324" t="s">
        <v>664</v>
      </c>
      <c r="D8" s="399"/>
      <c r="E8" s="399"/>
      <c r="F8" s="12"/>
      <c r="I8" s="53" t="s">
        <v>11</v>
      </c>
      <c r="J8" s="50">
        <f t="shared" ref="J8:O8" si="0">SUM(J5:J7)</f>
        <v>0</v>
      </c>
      <c r="K8" s="50">
        <f t="shared" si="0"/>
        <v>0</v>
      </c>
      <c r="L8" s="50">
        <f t="shared" si="0"/>
        <v>0</v>
      </c>
      <c r="M8" s="50">
        <f t="shared" si="0"/>
        <v>0</v>
      </c>
      <c r="N8" s="50">
        <f t="shared" si="0"/>
        <v>0</v>
      </c>
      <c r="O8" s="50">
        <f t="shared" si="0"/>
        <v>29</v>
      </c>
      <c r="P8" s="49">
        <f>SUM(J8:O8)</f>
        <v>29</v>
      </c>
    </row>
    <row r="9" spans="2:16" ht="48" customHeight="1">
      <c r="B9" s="404"/>
      <c r="C9" s="324" t="s">
        <v>522</v>
      </c>
      <c r="D9" s="399"/>
      <c r="E9" s="399"/>
      <c r="F9" s="12"/>
    </row>
    <row r="10" spans="2:16" ht="48" customHeight="1">
      <c r="B10" s="404"/>
      <c r="C10" s="324" t="s">
        <v>130</v>
      </c>
      <c r="D10" s="277"/>
      <c r="E10" s="278"/>
      <c r="F10" s="279"/>
    </row>
    <row r="11" spans="2:16" ht="48" customHeight="1">
      <c r="B11" s="404"/>
      <c r="C11" s="324" t="s">
        <v>131</v>
      </c>
      <c r="D11" s="397"/>
      <c r="E11" s="398"/>
      <c r="F11" s="12"/>
    </row>
    <row r="12" spans="2:16" ht="48" customHeight="1">
      <c r="B12" s="404"/>
      <c r="C12" s="324" t="s">
        <v>132</v>
      </c>
      <c r="D12" s="400"/>
      <c r="E12" s="401"/>
      <c r="F12" s="12"/>
    </row>
    <row r="13" spans="2:16" ht="48" customHeight="1">
      <c r="B13" s="404"/>
      <c r="C13" s="324" t="s">
        <v>133</v>
      </c>
      <c r="D13" s="400"/>
      <c r="E13" s="401"/>
      <c r="F13" s="12"/>
    </row>
    <row r="14" spans="2:16" ht="48" customHeight="1">
      <c r="B14" s="404"/>
      <c r="C14" s="324" t="s">
        <v>134</v>
      </c>
      <c r="D14" s="397"/>
      <c r="E14" s="398"/>
      <c r="F14" s="12"/>
    </row>
    <row r="15" spans="2:16" ht="48" customHeight="1">
      <c r="B15" s="404"/>
      <c r="C15" s="324" t="s">
        <v>365</v>
      </c>
      <c r="D15" s="414"/>
      <c r="E15" s="415"/>
      <c r="F15" s="416"/>
    </row>
    <row r="16" spans="2:16" ht="48" customHeight="1">
      <c r="B16" s="404"/>
      <c r="C16" s="324" t="s">
        <v>521</v>
      </c>
      <c r="D16" s="277"/>
      <c r="E16" s="278"/>
      <c r="F16" s="279"/>
    </row>
    <row r="17" spans="2:6" ht="48" customHeight="1">
      <c r="B17" s="404"/>
      <c r="C17" s="324" t="s">
        <v>318</v>
      </c>
      <c r="D17" s="389"/>
      <c r="E17" s="390"/>
      <c r="F17" s="12"/>
    </row>
    <row r="18" spans="2:6" ht="48" customHeight="1">
      <c r="B18" s="404"/>
      <c r="C18" s="324" t="s">
        <v>319</v>
      </c>
      <c r="D18" s="389"/>
      <c r="E18" s="390"/>
      <c r="F18" s="12"/>
    </row>
    <row r="19" spans="2:6" ht="48" customHeight="1">
      <c r="B19" s="404"/>
      <c r="C19" s="324" t="s">
        <v>320</v>
      </c>
      <c r="D19" s="389"/>
      <c r="E19" s="390"/>
      <c r="F19" s="12"/>
    </row>
    <row r="20" spans="2:6" ht="48" customHeight="1">
      <c r="B20" s="404"/>
      <c r="C20" s="324" t="s">
        <v>135</v>
      </c>
      <c r="D20" s="389"/>
      <c r="E20" s="390"/>
      <c r="F20" s="12"/>
    </row>
    <row r="21" spans="2:6" ht="48" customHeight="1">
      <c r="B21" s="404"/>
      <c r="C21" s="324" t="s">
        <v>371</v>
      </c>
      <c r="D21" s="389"/>
      <c r="E21" s="390"/>
      <c r="F21" s="12"/>
    </row>
    <row r="22" spans="2:6" ht="48" customHeight="1">
      <c r="B22" s="404"/>
      <c r="C22" s="324" t="s">
        <v>324</v>
      </c>
      <c r="D22" s="389"/>
      <c r="E22" s="390"/>
      <c r="F22" s="12"/>
    </row>
    <row r="23" spans="2:6" ht="48" customHeight="1">
      <c r="B23" s="404"/>
      <c r="C23" s="324" t="s">
        <v>621</v>
      </c>
      <c r="D23" s="389"/>
      <c r="E23" s="390"/>
      <c r="F23" s="12"/>
    </row>
    <row r="24" spans="2:6" ht="48" customHeight="1">
      <c r="B24" s="404"/>
      <c r="C24" s="325" t="s">
        <v>136</v>
      </c>
      <c r="D24" s="389"/>
      <c r="E24" s="390"/>
      <c r="F24" s="43"/>
    </row>
    <row r="25" spans="2:6" ht="48" customHeight="1">
      <c r="B25" s="404"/>
      <c r="C25" s="325" t="s">
        <v>321</v>
      </c>
      <c r="D25" s="389"/>
      <c r="E25" s="390"/>
      <c r="F25" s="43"/>
    </row>
    <row r="26" spans="2:6" ht="48" customHeight="1">
      <c r="B26" s="404"/>
      <c r="C26" s="325" t="s">
        <v>322</v>
      </c>
      <c r="D26" s="389"/>
      <c r="E26" s="390"/>
      <c r="F26" s="43"/>
    </row>
    <row r="27" spans="2:6" ht="48" customHeight="1">
      <c r="B27" s="426"/>
      <c r="C27" s="326" t="s">
        <v>323</v>
      </c>
      <c r="D27" s="391"/>
      <c r="E27" s="392"/>
      <c r="F27" s="136"/>
    </row>
    <row r="28" spans="2:6" ht="16.5" customHeight="1">
      <c r="B28" s="30"/>
      <c r="C28" s="327" t="s">
        <v>632</v>
      </c>
      <c r="D28" s="32" t="s">
        <v>93</v>
      </c>
      <c r="E28" s="395" t="s">
        <v>94</v>
      </c>
      <c r="F28" s="396"/>
    </row>
    <row r="29" spans="2:6" ht="48" customHeight="1">
      <c r="B29" s="403" t="s">
        <v>294</v>
      </c>
      <c r="C29" s="328" t="s">
        <v>633</v>
      </c>
      <c r="D29" s="274"/>
      <c r="E29" s="275"/>
      <c r="F29" s="276"/>
    </row>
    <row r="30" spans="2:6" ht="48" customHeight="1">
      <c r="B30" s="404"/>
      <c r="C30" s="329" t="s">
        <v>289</v>
      </c>
      <c r="D30" s="20"/>
      <c r="E30" s="387"/>
      <c r="F30" s="388"/>
    </row>
    <row r="31" spans="2:6" ht="48" customHeight="1">
      <c r="B31" s="404"/>
      <c r="C31" s="324" t="s">
        <v>290</v>
      </c>
      <c r="D31" s="20"/>
      <c r="E31" s="387"/>
      <c r="F31" s="388"/>
    </row>
    <row r="32" spans="2:6" ht="48" customHeight="1">
      <c r="B32" s="404"/>
      <c r="C32" s="324" t="s">
        <v>291</v>
      </c>
      <c r="D32" s="20"/>
      <c r="E32" s="387" t="str">
        <f t="shared" ref="E32" si="1">IF(OR(D32="yes, but needs improvement",D32="no"),"Please insert comment...","")</f>
        <v/>
      </c>
      <c r="F32" s="388"/>
    </row>
    <row r="33" spans="2:14" ht="48" customHeight="1">
      <c r="B33" s="404"/>
      <c r="C33" s="330" t="s">
        <v>634</v>
      </c>
      <c r="D33" s="271"/>
      <c r="E33" s="272"/>
      <c r="F33" s="273"/>
    </row>
    <row r="34" spans="2:14" ht="48" customHeight="1">
      <c r="B34" s="404"/>
      <c r="C34" s="324" t="s">
        <v>292</v>
      </c>
      <c r="D34" s="20"/>
      <c r="E34" s="387" t="str">
        <f t="shared" ref="E34:E35" si="2">IF(OR(D34="yes, but needs improvement",D34="no"),"Please insert comment...","")</f>
        <v/>
      </c>
      <c r="F34" s="388"/>
      <c r="I34" s="42"/>
      <c r="J34" s="42"/>
      <c r="K34" s="42"/>
      <c r="L34" s="42"/>
      <c r="M34" s="42"/>
      <c r="N34" s="42"/>
    </row>
    <row r="35" spans="2:14" ht="48" customHeight="1">
      <c r="B35" s="417"/>
      <c r="C35" s="331" t="s">
        <v>293</v>
      </c>
      <c r="D35" s="20"/>
      <c r="E35" s="427" t="str">
        <f t="shared" si="2"/>
        <v/>
      </c>
      <c r="F35" s="428"/>
      <c r="I35" s="42"/>
      <c r="J35" s="42"/>
      <c r="K35" s="42"/>
      <c r="L35" s="42"/>
      <c r="M35" s="42"/>
      <c r="N35" s="42"/>
    </row>
    <row r="36" spans="2:14" ht="48" customHeight="1">
      <c r="B36" s="403" t="s">
        <v>611</v>
      </c>
      <c r="C36" s="328" t="s">
        <v>612</v>
      </c>
      <c r="D36" s="274"/>
      <c r="E36" s="275"/>
      <c r="F36" s="276"/>
      <c r="I36" s="42"/>
      <c r="J36" s="42"/>
      <c r="K36" s="42"/>
      <c r="L36" s="42"/>
      <c r="M36" s="42"/>
      <c r="N36" s="42"/>
    </row>
    <row r="37" spans="2:14" ht="48" customHeight="1">
      <c r="B37" s="404"/>
      <c r="C37" s="324" t="s">
        <v>142</v>
      </c>
      <c r="D37" s="20"/>
      <c r="E37" s="387" t="str">
        <f t="shared" ref="E37:E42" si="3">IF(OR(D37="yes, but needs improvement",D37="no"),"Please insert comment...","")</f>
        <v/>
      </c>
      <c r="F37" s="388"/>
      <c r="I37" s="42"/>
      <c r="J37" s="42"/>
      <c r="K37" s="42"/>
      <c r="L37" s="42"/>
      <c r="M37" s="42"/>
      <c r="N37" s="42"/>
    </row>
    <row r="38" spans="2:14" ht="48" customHeight="1">
      <c r="B38" s="404"/>
      <c r="C38" s="324" t="s">
        <v>143</v>
      </c>
      <c r="D38" s="20"/>
      <c r="E38" s="387" t="str">
        <f t="shared" si="3"/>
        <v/>
      </c>
      <c r="F38" s="388"/>
      <c r="I38" s="42"/>
      <c r="J38" s="42"/>
      <c r="K38" s="42"/>
      <c r="L38" s="42"/>
      <c r="M38" s="42"/>
      <c r="N38" s="42"/>
    </row>
    <row r="39" spans="2:14" ht="48" customHeight="1">
      <c r="B39" s="404"/>
      <c r="C39" s="324" t="s">
        <v>144</v>
      </c>
      <c r="D39" s="20"/>
      <c r="E39" s="387" t="str">
        <f t="shared" si="3"/>
        <v/>
      </c>
      <c r="F39" s="388"/>
      <c r="I39" s="42"/>
      <c r="J39" s="42"/>
      <c r="K39" s="42"/>
      <c r="L39" s="42"/>
      <c r="M39" s="42"/>
      <c r="N39" s="42"/>
    </row>
    <row r="40" spans="2:14" ht="48" customHeight="1">
      <c r="B40" s="404"/>
      <c r="C40" s="324" t="s">
        <v>145</v>
      </c>
      <c r="D40" s="20"/>
      <c r="E40" s="387" t="str">
        <f t="shared" si="3"/>
        <v/>
      </c>
      <c r="F40" s="388"/>
      <c r="I40" s="42"/>
      <c r="J40" s="42"/>
      <c r="K40" s="42"/>
      <c r="L40" s="42"/>
      <c r="M40" s="42"/>
      <c r="N40" s="42"/>
    </row>
    <row r="41" spans="2:14" ht="48" customHeight="1">
      <c r="B41" s="404"/>
      <c r="C41" s="324" t="s">
        <v>146</v>
      </c>
      <c r="D41" s="20"/>
      <c r="E41" s="387" t="str">
        <f t="shared" si="3"/>
        <v/>
      </c>
      <c r="F41" s="388"/>
      <c r="I41" s="42"/>
      <c r="J41" s="42"/>
      <c r="K41" s="42"/>
      <c r="L41" s="42"/>
      <c r="M41" s="42"/>
      <c r="N41" s="42"/>
    </row>
    <row r="42" spans="2:14" ht="48" customHeight="1">
      <c r="B42" s="404"/>
      <c r="C42" s="324" t="s">
        <v>296</v>
      </c>
      <c r="D42" s="20"/>
      <c r="E42" s="387" t="str">
        <f t="shared" si="3"/>
        <v/>
      </c>
      <c r="F42" s="388"/>
      <c r="I42" s="42"/>
      <c r="J42" s="42"/>
      <c r="K42" s="42"/>
      <c r="L42" s="42"/>
      <c r="M42" s="42"/>
      <c r="N42" s="42"/>
    </row>
    <row r="43" spans="2:14" ht="48" customHeight="1">
      <c r="B43" s="404"/>
      <c r="C43" s="324" t="s">
        <v>622</v>
      </c>
      <c r="D43" s="277"/>
      <c r="E43" s="278"/>
      <c r="F43" s="279"/>
      <c r="I43" s="42"/>
      <c r="J43" s="42"/>
      <c r="K43" s="42"/>
      <c r="L43" s="42"/>
      <c r="M43" s="42"/>
      <c r="N43" s="42"/>
    </row>
    <row r="44" spans="2:14" ht="48" customHeight="1">
      <c r="B44" s="404"/>
      <c r="C44" s="324" t="s">
        <v>623</v>
      </c>
      <c r="D44" s="20"/>
      <c r="E44" s="387" t="str">
        <f t="shared" ref="E44:E51" si="4">IF(OR(D44="yes, but needs improvement",D44="no"),"Please insert comment...","")</f>
        <v/>
      </c>
      <c r="F44" s="388"/>
      <c r="I44" s="42"/>
      <c r="J44" s="42"/>
      <c r="K44" s="42"/>
      <c r="L44" s="42"/>
      <c r="M44" s="42"/>
      <c r="N44" s="42"/>
    </row>
    <row r="45" spans="2:14" ht="48" customHeight="1">
      <c r="B45" s="404"/>
      <c r="C45" s="324" t="s">
        <v>434</v>
      </c>
      <c r="D45" s="20"/>
      <c r="E45" s="387" t="str">
        <f t="shared" si="4"/>
        <v/>
      </c>
      <c r="F45" s="388"/>
      <c r="I45" s="42"/>
      <c r="J45" s="42"/>
      <c r="K45" s="42"/>
      <c r="L45" s="42"/>
      <c r="M45" s="42"/>
      <c r="N45" s="42"/>
    </row>
    <row r="46" spans="2:14" ht="48" customHeight="1">
      <c r="B46" s="404"/>
      <c r="C46" s="324" t="s">
        <v>435</v>
      </c>
      <c r="D46" s="20"/>
      <c r="E46" s="387" t="str">
        <f t="shared" si="4"/>
        <v/>
      </c>
      <c r="F46" s="388"/>
    </row>
    <row r="47" spans="2:14" ht="48" customHeight="1">
      <c r="B47" s="404"/>
      <c r="C47" s="324" t="s">
        <v>436</v>
      </c>
      <c r="D47" s="20"/>
      <c r="E47" s="387" t="str">
        <f t="shared" si="4"/>
        <v/>
      </c>
      <c r="F47" s="388"/>
    </row>
    <row r="48" spans="2:14" ht="48" customHeight="1">
      <c r="B48" s="404"/>
      <c r="C48" s="324" t="s">
        <v>437</v>
      </c>
      <c r="D48" s="20"/>
      <c r="E48" s="387" t="str">
        <f t="shared" si="4"/>
        <v/>
      </c>
      <c r="F48" s="388"/>
    </row>
    <row r="49" spans="2:6" ht="48" customHeight="1">
      <c r="B49" s="404"/>
      <c r="C49" s="324" t="s">
        <v>438</v>
      </c>
      <c r="D49" s="20"/>
      <c r="E49" s="387" t="str">
        <f t="shared" si="4"/>
        <v/>
      </c>
      <c r="F49" s="388"/>
    </row>
    <row r="50" spans="2:6" ht="48" customHeight="1">
      <c r="B50" s="404"/>
      <c r="C50" s="324" t="s">
        <v>186</v>
      </c>
      <c r="D50" s="20"/>
      <c r="E50" s="387" t="str">
        <f t="shared" si="4"/>
        <v/>
      </c>
      <c r="F50" s="388"/>
    </row>
    <row r="51" spans="2:6" ht="48" customHeight="1">
      <c r="B51" s="404"/>
      <c r="C51" s="324" t="s">
        <v>366</v>
      </c>
      <c r="D51" s="20"/>
      <c r="E51" s="387" t="str">
        <f t="shared" si="4"/>
        <v/>
      </c>
      <c r="F51" s="388"/>
    </row>
    <row r="52" spans="2:6" ht="48" customHeight="1">
      <c r="B52" s="404"/>
      <c r="C52" s="324" t="s">
        <v>150</v>
      </c>
      <c r="D52" s="277"/>
      <c r="E52" s="278"/>
      <c r="F52" s="279"/>
    </row>
    <row r="53" spans="2:6" ht="48" customHeight="1">
      <c r="B53" s="404"/>
      <c r="C53" s="324" t="s">
        <v>147</v>
      </c>
      <c r="D53" s="414"/>
      <c r="E53" s="415"/>
      <c r="F53" s="416"/>
    </row>
    <row r="54" spans="2:6" ht="48" customHeight="1">
      <c r="B54" s="404"/>
      <c r="C54" s="324" t="s">
        <v>148</v>
      </c>
      <c r="D54" s="414"/>
      <c r="E54" s="415"/>
      <c r="F54" s="416"/>
    </row>
    <row r="55" spans="2:6" ht="48" customHeight="1">
      <c r="B55" s="404"/>
      <c r="C55" s="324" t="s">
        <v>149</v>
      </c>
      <c r="D55" s="414"/>
      <c r="E55" s="415"/>
      <c r="F55" s="416"/>
    </row>
    <row r="56" spans="2:6" ht="48" customHeight="1">
      <c r="B56" s="404"/>
      <c r="C56" s="330" t="s">
        <v>523</v>
      </c>
      <c r="D56" s="20"/>
      <c r="E56" s="412" t="str">
        <f t="shared" ref="E56:E65" si="5">IF(OR(D56="yes, but needs improvement",D56="no"),"Please insert comment...","")</f>
        <v/>
      </c>
      <c r="F56" s="413"/>
    </row>
    <row r="57" spans="2:6" ht="48" customHeight="1">
      <c r="B57" s="417"/>
      <c r="C57" s="332" t="s">
        <v>524</v>
      </c>
      <c r="D57" s="26"/>
      <c r="E57" s="410" t="str">
        <f t="shared" si="5"/>
        <v/>
      </c>
      <c r="F57" s="411"/>
    </row>
    <row r="58" spans="2:6" ht="48" customHeight="1">
      <c r="B58" s="403" t="s">
        <v>295</v>
      </c>
      <c r="C58" s="328" t="s">
        <v>525</v>
      </c>
      <c r="D58" s="14"/>
      <c r="E58" s="406" t="str">
        <f t="shared" si="5"/>
        <v/>
      </c>
      <c r="F58" s="407"/>
    </row>
    <row r="59" spans="2:6" ht="48" customHeight="1">
      <c r="B59" s="404"/>
      <c r="C59" s="330" t="s">
        <v>152</v>
      </c>
      <c r="D59" s="20"/>
      <c r="E59" s="387" t="str">
        <f t="shared" si="5"/>
        <v/>
      </c>
      <c r="F59" s="388"/>
    </row>
    <row r="60" spans="2:6" ht="48" customHeight="1">
      <c r="B60" s="404"/>
      <c r="C60" s="330" t="s">
        <v>153</v>
      </c>
      <c r="D60" s="20"/>
      <c r="E60" s="387" t="str">
        <f t="shared" si="5"/>
        <v/>
      </c>
      <c r="F60" s="388"/>
    </row>
    <row r="61" spans="2:6" ht="48" customHeight="1">
      <c r="B61" s="404"/>
      <c r="C61" s="330" t="s">
        <v>526</v>
      </c>
      <c r="D61" s="20"/>
      <c r="E61" s="387" t="str">
        <f t="shared" si="5"/>
        <v/>
      </c>
      <c r="F61" s="388"/>
    </row>
    <row r="62" spans="2:6" ht="48" customHeight="1">
      <c r="B62" s="404"/>
      <c r="C62" s="330" t="s">
        <v>527</v>
      </c>
      <c r="D62" s="20"/>
      <c r="E62" s="387" t="str">
        <f t="shared" si="5"/>
        <v/>
      </c>
      <c r="F62" s="388"/>
    </row>
    <row r="63" spans="2:6" ht="48" customHeight="1">
      <c r="B63" s="404"/>
      <c r="C63" s="330" t="s">
        <v>368</v>
      </c>
      <c r="D63" s="20"/>
      <c r="E63" s="387" t="str">
        <f t="shared" si="5"/>
        <v/>
      </c>
      <c r="F63" s="388"/>
    </row>
    <row r="64" spans="2:6" ht="48" customHeight="1">
      <c r="B64" s="404"/>
      <c r="C64" s="330" t="s">
        <v>624</v>
      </c>
      <c r="D64" s="20"/>
      <c r="E64" s="387" t="str">
        <f t="shared" si="5"/>
        <v/>
      </c>
      <c r="F64" s="388"/>
    </row>
    <row r="65" spans="2:6" ht="48" customHeight="1" thickBot="1">
      <c r="B65" s="405"/>
      <c r="C65" s="333" t="s">
        <v>154</v>
      </c>
      <c r="D65" s="13"/>
      <c r="E65" s="408" t="str">
        <f t="shared" si="5"/>
        <v/>
      </c>
      <c r="F65" s="409"/>
    </row>
    <row r="69" spans="2:6">
      <c r="D69" s="54"/>
      <c r="E69" s="54"/>
    </row>
  </sheetData>
  <sheetCalcPr fullCalcOnLoad="1"/>
  <sheetProtection algorithmName="SHA-512" hashValue="8gtUe6vZ1F0KOCIoEUvrp+pTadAID8oAxvnYAKj2V50g/TM8/LlkDWtXMBa3CK2hoeSI4yTtpazngO+je5fhaZ==" saltValue="kRmJ3OhPfDIKy2GEZdY9ad==" spinCount="100000" sheet="1" objects="1" scenarios="1"/>
  <customSheetViews>
    <customSheetView guid="{893A966F-25E6-46FC-957B-02F001DEAB1D}" scale="125" showPageBreaks="1" showRowCol="0" fitToPage="1" printArea="1" hiddenColumns="1" topLeftCell="A44">
      <selection activeCell="C66" sqref="C66"/>
      <rowBreaks count="2" manualBreakCount="2">
        <brk id="36" min="1" max="4" man="1"/>
        <brk id="59" min="1" max="4" man="1"/>
      </rowBreaks>
    </customSheetView>
    <customSheetView guid="{760D35EB-9D84-48B0-A9F0-42A5A7EABBF9}" scale="80" showRowCol="0">
      <selection activeCell="D7" sqref="D7"/>
    </customSheetView>
    <customSheetView guid="{01133E0C-7C3A-4E37-BCAF-BF05144EB456}" scale="80" showRowCol="0" fitToPage="1" hiddenColumns="1">
      <selection activeCell="Z41" sqref="Z41"/>
      <rowBreaks count="2" manualBreakCount="2">
        <brk id="36" min="1" max="4" man="1"/>
        <brk id="59" min="1" max="4" man="1"/>
      </rowBreaks>
    </customSheetView>
    <customSheetView guid="{2A4F2E95-0219-42BA-935C-444DA3D73485}" scale="80" showPageBreaks="1" showRowCol="0" fitToPage="1" printArea="1" hiddenColumns="1" topLeftCell="A36">
      <selection activeCell="D49" sqref="D49"/>
      <rowBreaks count="2" manualBreakCount="2">
        <brk id="36" min="1" max="4" man="1"/>
        <brk id="58" min="1" max="4" man="1"/>
      </rowBreaks>
    </customSheetView>
  </customSheetViews>
  <mergeCells count="61">
    <mergeCell ref="B2:F2"/>
    <mergeCell ref="B3:F3"/>
    <mergeCell ref="D53:F53"/>
    <mergeCell ref="D54:F54"/>
    <mergeCell ref="D55:F55"/>
    <mergeCell ref="B29:B35"/>
    <mergeCell ref="B5:B27"/>
    <mergeCell ref="E30:F30"/>
    <mergeCell ref="E31:F31"/>
    <mergeCell ref="E32:F32"/>
    <mergeCell ref="E34:F34"/>
    <mergeCell ref="E35:F35"/>
    <mergeCell ref="E37:F37"/>
    <mergeCell ref="E48:F48"/>
    <mergeCell ref="E38:F38"/>
    <mergeCell ref="E39:F39"/>
    <mergeCell ref="D7:E7"/>
    <mergeCell ref="D8:E8"/>
    <mergeCell ref="B58:B65"/>
    <mergeCell ref="E63:F63"/>
    <mergeCell ref="E64:F64"/>
    <mergeCell ref="E58:F58"/>
    <mergeCell ref="E65:F65"/>
    <mergeCell ref="E57:F57"/>
    <mergeCell ref="E56:F56"/>
    <mergeCell ref="E59:F59"/>
    <mergeCell ref="E60:F60"/>
    <mergeCell ref="E61:F61"/>
    <mergeCell ref="E62:F62"/>
    <mergeCell ref="E40:F40"/>
    <mergeCell ref="D15:F15"/>
    <mergeCell ref="B36:B57"/>
    <mergeCell ref="D4:E4"/>
    <mergeCell ref="E28:F28"/>
    <mergeCell ref="D19:E19"/>
    <mergeCell ref="D20:E20"/>
    <mergeCell ref="D21:E21"/>
    <mergeCell ref="D22:E22"/>
    <mergeCell ref="D23:E23"/>
    <mergeCell ref="D14:E14"/>
    <mergeCell ref="D17:E17"/>
    <mergeCell ref="D18:E18"/>
    <mergeCell ref="D9:E9"/>
    <mergeCell ref="D11:E11"/>
    <mergeCell ref="D12:E12"/>
    <mergeCell ref="D13:E13"/>
    <mergeCell ref="D5:E5"/>
    <mergeCell ref="D6:E6"/>
    <mergeCell ref="D24:E24"/>
    <mergeCell ref="D25:E25"/>
    <mergeCell ref="D26:E26"/>
    <mergeCell ref="D27:E27"/>
    <mergeCell ref="E49:F49"/>
    <mergeCell ref="E41:F41"/>
    <mergeCell ref="E42:F42"/>
    <mergeCell ref="E50:F50"/>
    <mergeCell ref="E51:F51"/>
    <mergeCell ref="E44:F44"/>
    <mergeCell ref="E45:F45"/>
    <mergeCell ref="E46:F46"/>
    <mergeCell ref="E47:F47"/>
  </mergeCells>
  <phoneticPr fontId="41" type="noConversion"/>
  <conditionalFormatting sqref="E56:E58 E65 D22:E23 E17:E27 E11:E15 D56:D65 D30:D52 D5:D27 E7:E9">
    <cfRule type="cellIs" dxfId="53" priority="11" operator="equal">
      <formula>"don't know"</formula>
    </cfRule>
    <cfRule type="cellIs" dxfId="52" priority="12" operator="equal">
      <formula>"not applicable"</formula>
    </cfRule>
    <cfRule type="cellIs" dxfId="51" priority="13" operator="equal">
      <formula>"no"</formula>
    </cfRule>
    <cfRule type="cellIs" dxfId="50" priority="14" operator="equal">
      <formula>"yes, but needs improvement"</formula>
    </cfRule>
    <cfRule type="cellIs" dxfId="49" priority="15" operator="equal">
      <formula>"yes"</formula>
    </cfRule>
  </conditionalFormatting>
  <dataValidations count="2">
    <dataValidation type="date" operator="greaterThan" allowBlank="1" showInputMessage="1" showErrorMessage="1" error="Please insert a date a shown in the example" prompt="dd-mm-yyyy" sqref="D8:E8">
      <formula1>36982</formula1>
    </dataValidation>
    <dataValidation type="list" allowBlank="1" showInputMessage="1" showErrorMessage="1" sqref="D34:D35 D37:D42 D56:D65 D44:D51 D30:D32">
      <formula1>ListA</formula1>
    </dataValidation>
  </dataValidations>
  <pageMargins left="0.7" right="0.7" top="0.75" bottom="0.75" header="0.3" footer="0.3"/>
  <rowBreaks count="2" manualBreakCount="2">
    <brk id="35" min="1" max="4" man="1"/>
    <brk id="57" min="1" max="4" man="1"/>
  </rowBreaks>
  <drawing r:id="rId1"/>
  <legacyDrawing r:id="rId2"/>
  <extLst xmlns:x14="http://schemas.microsoft.com/office/spreadsheetml/2009/9/main">
    <ext uri="{CCE6A557-97BC-4b89-ADB6-D9C93CAAB3DF}">
      <x14:dataValidations xmlns:xm="http://schemas.microsoft.com/office/excel/2006/main" count="6">
        <x14:dataValidation type="list" allowBlank="1" showInputMessage="1" showErrorMessage="1">
          <x14:formula1>
            <xm:f>Lists!$A$1:$A$5</xm:f>
          </x14:formula1>
          <xm:sqref>D34:D35 E66 D37:D42 D30:D32 D44:D52 E57:E59 D57:D66</xm:sqref>
        </x14:dataValidation>
        <x14:dataValidation type="list" allowBlank="1" showInputMessage="1" showErrorMessage="1">
          <x14:formula1>
            <xm:f>Lists!A27:A31</xm:f>
          </x14:formula1>
          <xm:sqref>D56:D65</xm:sqref>
        </x14:dataValidation>
        <x14:dataValidation type="list" allowBlank="1" showInputMessage="1" showErrorMessage="1">
          <x14:formula1>
            <xm:f>Lists!A15:A19</xm:f>
          </x14:formula1>
          <xm:sqref>D44:D51</xm:sqref>
        </x14:dataValidation>
        <x14:dataValidation type="list" allowBlank="1" showInputMessage="1" showErrorMessage="1">
          <x14:formula1>
            <xm:f>Lists!A8:A12</xm:f>
          </x14:formula1>
          <xm:sqref>D37:D42</xm:sqref>
        </x14:dataValidation>
        <x14:dataValidation type="list" allowBlank="1" showInputMessage="1" showErrorMessage="1">
          <x14:formula1>
            <xm:f>Lists!A5:A9</xm:f>
          </x14:formula1>
          <xm:sqref>D34:D35</xm:sqref>
        </x14:dataValidation>
        <x14:dataValidation type="list" allowBlank="1" showInputMessage="1" showErrorMessage="1">
          <x14:formula1>
            <xm:f>Lists!A1:A5</xm:f>
          </x14:formula1>
          <xm:sqref>D30:D32</xm:sqref>
        </x14:dataValidation>
      </x14:dataValidations>
    </ex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tabColor rgb="FFFFC000"/>
    <pageSetUpPr fitToPage="1"/>
  </sheetPr>
  <dimension ref="A1:LY1007"/>
  <sheetViews>
    <sheetView topLeftCell="A108" zoomScale="80" zoomScaleNormal="125" zoomScalePageLayoutView="125" workbookViewId="0">
      <selection activeCell="P122" sqref="P122"/>
    </sheetView>
  </sheetViews>
  <sheetFormatPr baseColWidth="10" defaultColWidth="9.125" defaultRowHeight="5.75" customHeight="1"/>
  <cols>
    <col min="1" max="1" width="4.25" style="6" customWidth="1"/>
    <col min="2" max="2" width="7.75" style="6" customWidth="1"/>
    <col min="3" max="3" width="3.875" style="60" hidden="1" customWidth="1"/>
    <col min="4" max="4" width="6.25" style="60" hidden="1" customWidth="1"/>
    <col min="5" max="5" width="7.75" style="60" hidden="1" customWidth="1"/>
    <col min="6" max="6" width="5" style="60" hidden="1" customWidth="1"/>
    <col min="7" max="8" width="3.875" style="60" hidden="1" customWidth="1"/>
    <col min="9" max="9" width="5" style="60" hidden="1" customWidth="1"/>
    <col min="10" max="10" width="32.75" style="6" customWidth="1"/>
    <col min="11" max="11" width="74.375" style="7" customWidth="1"/>
    <col min="12" max="15" width="5.75" style="7" hidden="1" customWidth="1"/>
    <col min="16" max="16" width="16.375" style="7" customWidth="1"/>
    <col min="17" max="17" width="61" style="7" customWidth="1"/>
    <col min="18" max="18" width="18.375" style="41" bestFit="1" customWidth="1"/>
    <col min="19" max="19" width="17.125" style="41" customWidth="1"/>
    <col min="20" max="20" width="13.875" style="41" customWidth="1"/>
    <col min="21" max="21" width="28.375" style="41" hidden="1" customWidth="1"/>
    <col min="22" max="22" width="18.375" style="41" hidden="1" customWidth="1"/>
    <col min="23" max="23" width="23.375" style="41" hidden="1" customWidth="1"/>
    <col min="24" max="24" width="16" style="41" hidden="1" customWidth="1"/>
    <col min="25" max="25" width="8.875" style="41" hidden="1" customWidth="1"/>
    <col min="26" max="26" width="15.875" style="41" hidden="1" customWidth="1"/>
    <col min="27" max="27" width="6.75" style="7" hidden="1" customWidth="1"/>
    <col min="28" max="28" width="6.25" style="7" customWidth="1"/>
    <col min="29" max="29" width="29.75" style="7" customWidth="1"/>
    <col min="30" max="30" width="28.375" style="7" customWidth="1"/>
    <col min="31" max="31" width="16.375" style="7" customWidth="1"/>
    <col min="32" max="32" width="23.375" style="7" customWidth="1"/>
    <col min="33" max="33" width="15.75" style="7" customWidth="1"/>
    <col min="34" max="34" width="8.875" style="7" customWidth="1"/>
    <col min="35" max="35" width="15.875" style="7" customWidth="1"/>
    <col min="36" max="36" width="6.75" style="7" customWidth="1"/>
    <col min="37" max="42" width="9.125" style="7"/>
    <col min="43" max="337" width="9.125" style="6"/>
    <col min="338" max="16384" width="9.125" style="7"/>
  </cols>
  <sheetData>
    <row r="1" spans="2:42" s="6" customFormat="1" ht="16" thickBot="1">
      <c r="C1" s="60"/>
      <c r="D1" s="60"/>
      <c r="E1" s="60"/>
      <c r="F1" s="60"/>
      <c r="G1" s="60"/>
      <c r="H1" s="60"/>
      <c r="I1" s="60"/>
      <c r="R1" s="41"/>
      <c r="S1" s="41"/>
      <c r="T1" s="41"/>
      <c r="U1" s="41"/>
      <c r="V1" s="41"/>
      <c r="W1" s="41"/>
      <c r="X1" s="41"/>
      <c r="Y1" s="41"/>
      <c r="Z1" s="41"/>
    </row>
    <row r="2" spans="2:42" ht="28">
      <c r="B2" s="443" t="s">
        <v>656</v>
      </c>
      <c r="C2" s="444"/>
      <c r="D2" s="444"/>
      <c r="E2" s="444"/>
      <c r="F2" s="444"/>
      <c r="G2" s="444"/>
      <c r="H2" s="444"/>
      <c r="I2" s="444"/>
      <c r="J2" s="444"/>
      <c r="K2" s="444"/>
      <c r="L2" s="444"/>
      <c r="M2" s="444"/>
      <c r="N2" s="444"/>
      <c r="O2" s="444"/>
      <c r="P2" s="444"/>
      <c r="Q2" s="445"/>
      <c r="T2" s="44"/>
      <c r="U2" s="45"/>
      <c r="V2" s="45"/>
      <c r="W2" s="45"/>
      <c r="X2" s="45"/>
      <c r="Y2" s="46"/>
      <c r="Z2" s="45"/>
      <c r="AA2" s="6"/>
      <c r="AB2" s="6"/>
      <c r="AC2" s="6"/>
      <c r="AD2" s="6"/>
      <c r="AE2" s="6"/>
      <c r="AF2" s="6"/>
      <c r="AG2" s="6"/>
      <c r="AH2" s="6"/>
      <c r="AI2" s="6"/>
      <c r="AJ2" s="6"/>
      <c r="AK2" s="6"/>
      <c r="AL2" s="6"/>
      <c r="AM2" s="6"/>
      <c r="AN2" s="6"/>
      <c r="AO2" s="6"/>
      <c r="AP2" s="6"/>
    </row>
    <row r="3" spans="2:42" ht="18" customHeight="1">
      <c r="B3" s="422" t="s">
        <v>657</v>
      </c>
      <c r="C3" s="446"/>
      <c r="D3" s="446"/>
      <c r="E3" s="446"/>
      <c r="F3" s="446"/>
      <c r="G3" s="446"/>
      <c r="H3" s="446"/>
      <c r="I3" s="446"/>
      <c r="J3" s="446"/>
      <c r="K3" s="423"/>
      <c r="L3" s="423"/>
      <c r="M3" s="423"/>
      <c r="N3" s="423"/>
      <c r="O3" s="423"/>
      <c r="P3" s="423"/>
      <c r="Q3" s="425"/>
      <c r="T3" s="47"/>
      <c r="AA3" s="6"/>
      <c r="AB3" s="6"/>
      <c r="AC3" s="6"/>
      <c r="AD3" s="6"/>
      <c r="AE3" s="6"/>
      <c r="AF3" s="6"/>
      <c r="AG3" s="6"/>
      <c r="AH3" s="6"/>
      <c r="AI3" s="6"/>
      <c r="AJ3" s="6"/>
      <c r="AK3" s="6"/>
      <c r="AL3" s="6"/>
      <c r="AM3" s="6"/>
      <c r="AN3" s="6"/>
      <c r="AO3" s="6"/>
      <c r="AP3" s="6"/>
    </row>
    <row r="4" spans="2:42" ht="70" customHeight="1">
      <c r="B4" s="82" t="s">
        <v>60</v>
      </c>
      <c r="C4" s="61" t="s">
        <v>15</v>
      </c>
      <c r="D4" s="61" t="s">
        <v>63</v>
      </c>
      <c r="E4" s="61" t="s">
        <v>68</v>
      </c>
      <c r="F4" s="61" t="s">
        <v>64</v>
      </c>
      <c r="G4" s="61" t="s">
        <v>65</v>
      </c>
      <c r="H4" s="61" t="s">
        <v>66</v>
      </c>
      <c r="I4" s="61" t="s">
        <v>67</v>
      </c>
      <c r="J4" s="56" t="s">
        <v>128</v>
      </c>
      <c r="K4" s="59" t="s">
        <v>655</v>
      </c>
      <c r="L4" s="83" t="s">
        <v>77</v>
      </c>
      <c r="M4" s="83" t="s">
        <v>78</v>
      </c>
      <c r="N4" s="83" t="s">
        <v>81</v>
      </c>
      <c r="O4" s="83" t="s">
        <v>80</v>
      </c>
      <c r="P4" s="57" t="s">
        <v>93</v>
      </c>
      <c r="Q4" s="58" t="s">
        <v>373</v>
      </c>
      <c r="U4" s="49"/>
      <c r="V4" s="51" t="s">
        <v>466</v>
      </c>
      <c r="W4" s="51" t="s">
        <v>13</v>
      </c>
      <c r="X4" s="51" t="s">
        <v>467</v>
      </c>
      <c r="Y4" s="51" t="s">
        <v>10</v>
      </c>
      <c r="Z4" s="51" t="s">
        <v>8</v>
      </c>
      <c r="AA4" s="51" t="s">
        <v>246</v>
      </c>
      <c r="AB4" s="6"/>
      <c r="AC4" s="6"/>
      <c r="AD4" s="6"/>
      <c r="AE4" s="6"/>
      <c r="AF4" s="6"/>
      <c r="AG4" s="6"/>
      <c r="AH4" s="6"/>
      <c r="AI4" s="6"/>
      <c r="AJ4" s="6"/>
      <c r="AK4" s="6"/>
      <c r="AL4" s="6"/>
      <c r="AM4" s="6"/>
      <c r="AN4" s="6"/>
      <c r="AO4" s="6"/>
      <c r="AP4" s="6"/>
    </row>
    <row r="5" spans="2:42" ht="60" customHeight="1">
      <c r="B5" s="403" t="s">
        <v>59</v>
      </c>
      <c r="C5" s="63" t="str">
        <f>IF($J5="Gender",1,"")</f>
        <v/>
      </c>
      <c r="D5" s="63" t="str">
        <f>IF($J5="SRH &amp; HIV",1,"")</f>
        <v/>
      </c>
      <c r="E5" s="63">
        <f t="shared" ref="E5:E15" si="0">IF($J5="Sexual rights &amp; citizenship",1,"")</f>
        <v>1</v>
      </c>
      <c r="F5" s="63" t="str">
        <f>IF($J5="Pleasure",1,"")</f>
        <v/>
      </c>
      <c r="G5" s="63" t="str">
        <f>IF($J5="Violence",1,"")</f>
        <v/>
      </c>
      <c r="H5" s="63" t="str">
        <f>IF($J5="Diversity",1,"")</f>
        <v/>
      </c>
      <c r="I5" s="63" t="str">
        <f>IF($J5="Relationships",1,"")</f>
        <v/>
      </c>
      <c r="J5" s="322" t="s">
        <v>76</v>
      </c>
      <c r="K5" s="227" t="s">
        <v>247</v>
      </c>
      <c r="L5" s="84">
        <v>1</v>
      </c>
      <c r="M5" s="84"/>
      <c r="N5" s="84"/>
      <c r="O5" s="84"/>
      <c r="P5" s="11"/>
      <c r="Q5" s="178"/>
      <c r="U5" s="49" t="s">
        <v>17</v>
      </c>
      <c r="V5" s="49">
        <f>COUNTIFS($P$5:$P$98,"yes",$C$5:$C$98,"1")+COUNTIFS($P$102,"yes",$C$102,"1")+COUNTIFS($P$106,"yes",$C$106,"1")+COUNTIFS($P$108:$P$109,"yes",$C$108:$C$109,"1")+COUNTIFS($P$114,"yes",$C$114,"1")+COUNTIFS($P$116,"yes",$C$116,"1")+COUNTIFS($P$100:$P$101,"no",$C$100:$C$101,"1")+COUNTIFS($P$103:$P$105,"no",$C$103:$C$105,"1")+COUNTIFS($P$107,"no",$C$107,"1")+COUNTIFS($P$110:$P$113,"no",$C$110:$C$113,"1")+COUNTIFS($P$115,"no",$C$115,"1")+COUNTIFS($P$117,"no",$C$117,"1")</f>
        <v>0</v>
      </c>
      <c r="W5" s="49">
        <f>COUNTIFS($P$5:$P$98,"yes, but needs improvement",$C$5:$C$98,"1")+COUNTIFS($P$100:$P$117,"maybe",$C$100:$C$117,"1")</f>
        <v>0</v>
      </c>
      <c r="X5" s="49">
        <f>COUNTIFS($P$5:$P$98,"no",$C$5:$C$98,"1")+COUNTIFS($P$102,"no",$C$102,"1")+COUNTIFS($P$106,"no",$C$106,"1")+COUNTIFS($P$108:$P$109,"no",$C$108:$C$109,"1")+COUNTIFS($P$114,"no",$C$114,"1")+COUNTIFS($P$116,"no",$C$116,"1")+COUNTIFS($P$100:$P$101,"yes",$C$100:$C$101,"1")+COUNTIFS($P$103:$P$105,"yes",$C$103:$C$105,"1")+COUNTIFS($P$107,"yes",$C$107,"1")+COUNTIFS($P$110:$P$113,"yes",$C$110:$C$113,"1")+COUNTIFS($P$115,"yes",$C$115,"1")+COUNTIFS($P$117,"yes",$C$117,"1")</f>
        <v>0</v>
      </c>
      <c r="Y5" s="49">
        <f>COUNTIFS($P$5:$P$117,"don't know",$C$5:$C$117,"1")</f>
        <v>0</v>
      </c>
      <c r="Z5" s="49">
        <f>COUNTIFS($P$5:$P$117,"",$C$5:$C$117,"1")</f>
        <v>0</v>
      </c>
      <c r="AA5" s="49">
        <f t="shared" ref="AA5:AA12" si="1">SUM(V5:Z5)</f>
        <v>0</v>
      </c>
      <c r="AB5" s="6"/>
      <c r="AC5" s="6"/>
      <c r="AD5" s="6"/>
      <c r="AE5" s="6"/>
      <c r="AF5" s="6"/>
      <c r="AG5" s="6"/>
      <c r="AH5" s="6"/>
      <c r="AI5" s="6"/>
      <c r="AJ5" s="6"/>
      <c r="AK5" s="6"/>
      <c r="AL5" s="6"/>
      <c r="AM5" s="6"/>
      <c r="AN5" s="6"/>
      <c r="AO5" s="6"/>
      <c r="AP5" s="6"/>
    </row>
    <row r="6" spans="2:42" ht="90.75" customHeight="1">
      <c r="B6" s="404"/>
      <c r="C6" s="64" t="str">
        <f t="shared" ref="C6:C15" si="2">IF($J6="Gender",1,"")</f>
        <v/>
      </c>
      <c r="D6" s="64" t="str">
        <f t="shared" ref="D6:D15" si="3">IF($J6="SRH &amp; HIV",1,"")</f>
        <v/>
      </c>
      <c r="E6" s="64">
        <f t="shared" si="0"/>
        <v>1</v>
      </c>
      <c r="F6" s="64" t="str">
        <f t="shared" ref="F6:F15" si="4">IF($J6="Pleasure",1,"")</f>
        <v/>
      </c>
      <c r="G6" s="64" t="str">
        <f t="shared" ref="G6:G15" si="5">IF($J6="Violence",1,"")</f>
        <v/>
      </c>
      <c r="H6" s="64" t="str">
        <f t="shared" ref="H6:H15" si="6">IF($J6="Diversity",1,"")</f>
        <v/>
      </c>
      <c r="I6" s="64" t="str">
        <f t="shared" ref="I6:I15" si="7">IF($J6="Relationships",1,"")</f>
        <v/>
      </c>
      <c r="J6" s="93" t="s">
        <v>76</v>
      </c>
      <c r="K6" s="227" t="s">
        <v>69</v>
      </c>
      <c r="L6" s="84">
        <v>1</v>
      </c>
      <c r="M6" s="84"/>
      <c r="N6" s="84"/>
      <c r="O6" s="84"/>
      <c r="P6" s="11"/>
      <c r="Q6" s="178"/>
      <c r="U6" s="49" t="s">
        <v>102</v>
      </c>
      <c r="V6" s="49">
        <f>COUNTIFS($P$5:$P$98,"yes",$D$5:$D$98,"1")+COUNTIFS($P$102,"yes",$D$102,"1")+COUNTIFS($P$106,"yes",$D$106,"1")+COUNTIFS($P$108:$P$109,"yes",$D$108:$D$109,"1")+COUNTIFS($P$114,"yes",$D$114,"1")+COUNTIFS($P$116,"yes",$D$116,"1")+COUNTIFS($P$100:$P$101,"no",$D$100:$D$101,"1")+COUNTIFS($P$103:$P$105,"no",$D$103:$D$105,"1")+COUNTIFS($P$107,"no",$D$107,"1")+COUNTIFS($P$110:$P$113,"no",$D$110:$D$113,"1")+COUNTIFS($P$115,"no",$D$115,"1")+COUNTIFS($P$117,"no",$D$117,"1")</f>
        <v>0</v>
      </c>
      <c r="W6" s="49">
        <f>COUNTIFS($P$5:$P$98,"yes, but needs improvement",$D$5:$D$98,"1")+COUNTIFS($P$100:$P$117,"maybe",$D$100:$D$117,"1")</f>
        <v>0</v>
      </c>
      <c r="X6" s="49">
        <f>COUNTIFS($P$5:$P$98,"no",$D$5:$D$98,"1")+COUNTIFS($P$102,"no",$D$102,"1")+COUNTIFS($P$106,"no",$D$106,"1")+COUNTIFS($P$108:$P$109,"no",$D$108:$D$109,"1")+COUNTIFS($P$114,"no",$D$114,"1")+COUNTIFS($P$116,"no",$D$116,"1")+COUNTIFS($P$100:$P$101,"yes",$D$100:$D$101,"1")+COUNTIFS($P$103:$P$105,"yes",$D$103:$D$105,"1")+COUNTIFS($P$107,"yes",$D$107,"1")+COUNTIFS($P$110:$P$113,"yes",$D$110:$D$113,"1")+COUNTIFS($P$115,"yes",$D$115,"1")+COUNTIFS($P$117,"yes",$D$117,"1")</f>
        <v>0</v>
      </c>
      <c r="Y6" s="49">
        <f>COUNTIFS($P$5:$P$117,"don't know",$D$5:$D$117,"1")</f>
        <v>0</v>
      </c>
      <c r="Z6" s="49">
        <f>COUNTIFS($P$5:$P$117,"",$D$5:$D$117,"1")</f>
        <v>0</v>
      </c>
      <c r="AA6" s="49">
        <f t="shared" si="1"/>
        <v>0</v>
      </c>
      <c r="AB6" s="6"/>
      <c r="AC6" s="6"/>
      <c r="AD6" s="6"/>
      <c r="AE6" s="6"/>
      <c r="AF6" s="6"/>
      <c r="AG6" s="6"/>
      <c r="AH6" s="6"/>
      <c r="AI6" s="6"/>
      <c r="AJ6" s="6"/>
      <c r="AK6" s="6"/>
      <c r="AL6" s="6"/>
      <c r="AM6" s="6"/>
      <c r="AN6" s="6"/>
      <c r="AO6" s="6"/>
      <c r="AP6" s="6"/>
    </row>
    <row r="7" spans="2:42" ht="60" customHeight="1">
      <c r="B7" s="404"/>
      <c r="C7" s="64" t="str">
        <f t="shared" si="2"/>
        <v/>
      </c>
      <c r="D7" s="64" t="str">
        <f t="shared" si="3"/>
        <v/>
      </c>
      <c r="E7" s="64">
        <f t="shared" si="0"/>
        <v>1</v>
      </c>
      <c r="F7" s="64" t="str">
        <f t="shared" si="4"/>
        <v/>
      </c>
      <c r="G7" s="64" t="str">
        <f t="shared" si="5"/>
        <v/>
      </c>
      <c r="H7" s="64" t="str">
        <f t="shared" si="6"/>
        <v/>
      </c>
      <c r="I7" s="64" t="str">
        <f t="shared" si="7"/>
        <v/>
      </c>
      <c r="J7" s="93" t="s">
        <v>76</v>
      </c>
      <c r="K7" s="227" t="s">
        <v>248</v>
      </c>
      <c r="L7" s="84">
        <v>1</v>
      </c>
      <c r="M7" s="84"/>
      <c r="N7" s="84"/>
      <c r="O7" s="84"/>
      <c r="P7" s="11"/>
      <c r="Q7" s="178" t="str">
        <f t="shared" ref="Q7:Q69" si="8">IF(OR(P7="yes, but needs improvement",P7="no"),"Please insert comment...","")</f>
        <v/>
      </c>
      <c r="U7" s="49" t="s">
        <v>116</v>
      </c>
      <c r="V7" s="49">
        <f>COUNTIFS($P$5:$P$98,"yes",$E$5:$E$98,"1")+COUNTIFS($P$102,"yes",$E$102,"1")+COUNTIFS($P$106,"yes",$E$106,"1")+COUNTIFS($P$108:$P$109,"yes",$E$108:$E$109,"1")+COUNTIFS($P$114,"yes",$E$114,"1")+COUNTIFS($P$116,"yes",$E$116,"1")+COUNTIFS($P$100:$P$101,"no",$E$100:$E$101,"1")+COUNTIFS($P$103:$P$105,"no",$E$103:$E$105,"1")+COUNTIFS($P$107,"no",$E$107,"1")+COUNTIFS($P$110:$P$113,"no",$E$110:$E$113,"1")+COUNTIFS($P$115,"no",$E$115,"1")+COUNTIFS($P$117,"no",$E$117,"1")</f>
        <v>0</v>
      </c>
      <c r="W7" s="49">
        <f>COUNTIFS($P$5:$P$98,"yes, but needs improvement",$E$5:$E$98,"1")+COUNTIFS($P$100:$P$117,"maybe",$E$100:$E$117,"1")</f>
        <v>0</v>
      </c>
      <c r="X7" s="49">
        <f>COUNTIFS($P$5:$P$98,"no",$E$5:$E$98,"1")+COUNTIFS($P$102,"no",$E$102,"1")+COUNTIFS($P$106,"no",$E$106,"1")+COUNTIFS($P$108:$P$109,"no",$E$108:$E$109,"1")+COUNTIFS($P$114,"no",$E$114,"1")+COUNTIFS($P$116,"no",$E$116,"1")+COUNTIFS($P$100:$P$101,"yes",$E$100:$E$101,"1")+COUNTIFS($P$103:$P$105,"yes",$E$103:$E$105,"1")+COUNTIFS($P$107,"yes",$E$107,"1")+COUNTIFS($P$110:$P$113,"yes",$E$110:$E$113,"1")+COUNTIFS($P$115,"yes",$E$115,"1")+COUNTIFS($P$117,"yes",$E$117,"1")</f>
        <v>0</v>
      </c>
      <c r="Y7" s="49">
        <f>COUNTIFS($P$5:$P$117,"don't know",$E$5:$E$117,"1")</f>
        <v>0</v>
      </c>
      <c r="Z7" s="49">
        <f>COUNTIFS($P$5:$P$117,"",$E$5:$E$117,"1")</f>
        <v>0</v>
      </c>
      <c r="AA7" s="49">
        <f t="shared" si="1"/>
        <v>0</v>
      </c>
      <c r="AB7" s="6"/>
      <c r="AC7" s="6"/>
      <c r="AD7" s="6"/>
      <c r="AE7" s="6"/>
      <c r="AF7" s="6"/>
      <c r="AG7" s="6"/>
      <c r="AH7" s="6"/>
      <c r="AI7" s="6"/>
      <c r="AJ7" s="6"/>
      <c r="AK7" s="6"/>
      <c r="AL7" s="6"/>
      <c r="AM7" s="6"/>
      <c r="AN7" s="6"/>
      <c r="AO7" s="6"/>
      <c r="AP7" s="6"/>
    </row>
    <row r="8" spans="2:42" ht="60" customHeight="1">
      <c r="B8" s="404"/>
      <c r="C8" s="64" t="str">
        <f t="shared" si="2"/>
        <v/>
      </c>
      <c r="D8" s="64" t="str">
        <f t="shared" si="3"/>
        <v/>
      </c>
      <c r="E8" s="64">
        <f t="shared" si="0"/>
        <v>1</v>
      </c>
      <c r="F8" s="64" t="str">
        <f t="shared" si="4"/>
        <v/>
      </c>
      <c r="G8" s="64" t="str">
        <f t="shared" si="5"/>
        <v/>
      </c>
      <c r="H8" s="64" t="str">
        <f t="shared" si="6"/>
        <v/>
      </c>
      <c r="I8" s="64" t="str">
        <f t="shared" si="7"/>
        <v/>
      </c>
      <c r="J8" s="93" t="s">
        <v>76</v>
      </c>
      <c r="K8" s="227" t="s">
        <v>528</v>
      </c>
      <c r="L8" s="84">
        <v>1</v>
      </c>
      <c r="M8" s="84"/>
      <c r="N8" s="84"/>
      <c r="O8" s="84"/>
      <c r="P8" s="11"/>
      <c r="Q8" s="178" t="str">
        <f t="shared" si="8"/>
        <v/>
      </c>
      <c r="U8" s="48" t="s">
        <v>165</v>
      </c>
      <c r="V8" s="49">
        <f>COUNTIFS($P$5:$P$98,"yes",$F$5:$F$98,"1")+COUNTIFS($P$102,"yes",$F$102,"1")+COUNTIFS($P$106,"yes",$F$106,"1")+COUNTIFS($P$108:$P$109,"yes",$F$108:$F$109,"1")+COUNTIFS($P$114,"yes",$F$114,"1")+COUNTIFS($P$116,"yes",$F$116,"1")+COUNTIFS($P$100:$P$101,"no",$F$100:$F$101,"1")+COUNTIFS($P$103:$P$105,"no",$F$103:$F$105,"1")+COUNTIFS($P$107,"no",$F$107,"1")+COUNTIFS($P$110:$P$113,"no",$F$110:$F$113,"1")+COUNTIFS($P$115,"no",$F$115,"1")+COUNTIFS($P$117,"no",$F$117,"1")</f>
        <v>0</v>
      </c>
      <c r="W8" s="49">
        <f>COUNTIFS($P$5:$P$98,"yes, but needs improvement",$F$5:$F$98,"1")+COUNTIFS($P$100:$P$117,"maybe",$F$100:$F$117,"1")</f>
        <v>0</v>
      </c>
      <c r="X8" s="49">
        <f>COUNTIFS($P$5:$P$98,"no",$F$5:$F$98,"1")+COUNTIFS($P$102,"no",$F$102,"1")+COUNTIFS($P$106,"no",$F$106,"1")+COUNTIFS($P$108:$P$109,"no",$F$108:$F$109,"1")+COUNTIFS($P$114,"no",$F$114,"1")+COUNTIFS($P$116,"no",$F$116,"1")+COUNTIFS($P$100:$P$101,"yes",$F$100:$F$101,"1")+COUNTIFS($P$103:$P$105,"yes",$F$103:$F$105,"1")+COUNTIFS($P$107,"yes",$F$107,"1")+COUNTIFS($P$110:$P$113,"yes",$F$110:$F$113,"1")+COUNTIFS($P$115,"yes",$F$115,"1")+COUNTIFS($P$117,"yes",$F$117,"1")</f>
        <v>0</v>
      </c>
      <c r="Y8" s="49">
        <f>COUNTIFS($P$5:$P$117,"don't know",$F$5:$F$117,"1")</f>
        <v>0</v>
      </c>
      <c r="Z8" s="49">
        <f>COUNTIFS($P$5:$P$117,"",$F$5:$F$117,"1")</f>
        <v>0</v>
      </c>
      <c r="AA8" s="49">
        <f t="shared" si="1"/>
        <v>0</v>
      </c>
      <c r="AB8" s="6"/>
      <c r="AC8" s="6"/>
      <c r="AD8" s="6"/>
      <c r="AE8" s="6"/>
      <c r="AF8" s="6"/>
      <c r="AG8" s="6"/>
      <c r="AH8" s="6"/>
      <c r="AI8" s="6"/>
      <c r="AJ8" s="6"/>
      <c r="AK8" s="6"/>
      <c r="AL8" s="6"/>
      <c r="AM8" s="6"/>
      <c r="AN8" s="6"/>
      <c r="AO8" s="6"/>
      <c r="AP8" s="6"/>
    </row>
    <row r="9" spans="2:42" ht="60" customHeight="1">
      <c r="B9" s="404"/>
      <c r="C9" s="64" t="str">
        <f t="shared" si="2"/>
        <v/>
      </c>
      <c r="D9" s="64" t="str">
        <f t="shared" si="3"/>
        <v/>
      </c>
      <c r="E9" s="64">
        <f t="shared" si="0"/>
        <v>1</v>
      </c>
      <c r="F9" s="64" t="str">
        <f t="shared" si="4"/>
        <v/>
      </c>
      <c r="G9" s="64" t="str">
        <f t="shared" si="5"/>
        <v/>
      </c>
      <c r="H9" s="64" t="str">
        <f t="shared" si="6"/>
        <v/>
      </c>
      <c r="I9" s="64" t="str">
        <f t="shared" si="7"/>
        <v/>
      </c>
      <c r="J9" s="93" t="s">
        <v>76</v>
      </c>
      <c r="K9" s="227" t="s">
        <v>70</v>
      </c>
      <c r="L9" s="84">
        <v>1</v>
      </c>
      <c r="M9" s="84"/>
      <c r="N9" s="84"/>
      <c r="O9" s="84"/>
      <c r="P9" s="11"/>
      <c r="Q9" s="178" t="str">
        <f t="shared" si="8"/>
        <v/>
      </c>
      <c r="U9" s="48" t="s">
        <v>74</v>
      </c>
      <c r="V9" s="49">
        <f>COUNTIFS($P$5:$P$98,"yes",$G$5:$G$98,"1")+COUNTIFS($P$102,"yes",$G$102,"1")+COUNTIFS($P$106,"yes",$G$106,"1")+COUNTIFS($P$108:$P$109,"yes",$G$108:$G$109,"1")+COUNTIFS($P$114,"yes",$G$114,"1")+COUNTIFS($P$116,"yes",$G$116,"1")+COUNTIFS($P$100:$P$101,"no",$G$100:$G$101,"1")+COUNTIFS($P$103:$P$105,"no",$G$103:$G$105,"1")+COUNTIFS($P$107,"no",$G$107,"1")+COUNTIFS($P$110:$P$113,"no",$G$110:$G$113,"1")+COUNTIFS($P$115,"no",$G$115,"1")+COUNTIFS($P$117,"no",$G$117,"1")</f>
        <v>0</v>
      </c>
      <c r="W9" s="49">
        <f>COUNTIFS($P$5:$P$98,"yes, but needs improvement",$G$5:$G$98,"1")+COUNTIFS($P$100:$P$117,"maybe",$G$100:$G$117,"1")</f>
        <v>0</v>
      </c>
      <c r="X9" s="49">
        <f>COUNTIFS($P$5:$P$98,"no",$G$5:$G$98,"1")+COUNTIFS($P$102,"no",$G$102,"1")+COUNTIFS($P$106,"no",$G$106,"1")+COUNTIFS($P$108:$P$109,"no",$G$108:$G$109,"1")+COUNTIFS($P$114,"no",$G$114,"1")+COUNTIFS($P$116,"no",$G$116,"1")+COUNTIFS($P$100:$P$101,"yes",$G$100:$G$101,"1")+COUNTIFS($P$103:$P$105,"yes",$G$103:$G$105,"1")+COUNTIFS($P$107,"yes",$G$107,"1")+COUNTIFS($P$110:$P$113,"yes",$G$110:$G$113,"1")+COUNTIFS($P$115,"yes",$G$115,"1")+COUNTIFS($P$117,"yes",$G$117,"1")</f>
        <v>0</v>
      </c>
      <c r="Y9" s="49">
        <f>COUNTIFS($P$5:$P$117,"don't know",$G$5:$G$117,"1")</f>
        <v>0</v>
      </c>
      <c r="Z9" s="49">
        <f>COUNTIFS($P$5:$P$117,"",$G$5:$G$117,"1")</f>
        <v>0</v>
      </c>
      <c r="AA9" s="49">
        <f t="shared" si="1"/>
        <v>0</v>
      </c>
      <c r="AB9" s="6"/>
      <c r="AC9" s="6"/>
      <c r="AD9" s="6"/>
      <c r="AE9" s="6"/>
      <c r="AF9" s="6"/>
      <c r="AG9" s="6"/>
      <c r="AH9" s="6"/>
      <c r="AI9" s="6"/>
      <c r="AJ9" s="6"/>
      <c r="AK9" s="6"/>
      <c r="AL9" s="6"/>
      <c r="AM9" s="6"/>
      <c r="AN9" s="6"/>
      <c r="AO9" s="6"/>
      <c r="AP9" s="6"/>
    </row>
    <row r="10" spans="2:42" ht="60" customHeight="1">
      <c r="B10" s="404"/>
      <c r="C10" s="64" t="str">
        <f t="shared" si="2"/>
        <v/>
      </c>
      <c r="D10" s="64" t="str">
        <f t="shared" si="3"/>
        <v/>
      </c>
      <c r="E10" s="64" t="str">
        <f t="shared" si="0"/>
        <v/>
      </c>
      <c r="F10" s="64" t="str">
        <f t="shared" si="4"/>
        <v/>
      </c>
      <c r="G10" s="64" t="str">
        <f t="shared" si="5"/>
        <v/>
      </c>
      <c r="H10" s="64">
        <f t="shared" si="6"/>
        <v>1</v>
      </c>
      <c r="I10" s="64" t="str">
        <f t="shared" si="7"/>
        <v/>
      </c>
      <c r="J10" s="93" t="s">
        <v>75</v>
      </c>
      <c r="K10" s="227" t="s">
        <v>71</v>
      </c>
      <c r="L10" s="84">
        <v>1</v>
      </c>
      <c r="M10" s="84"/>
      <c r="N10" s="84"/>
      <c r="O10" s="84">
        <v>1</v>
      </c>
      <c r="P10" s="11"/>
      <c r="Q10" s="178" t="str">
        <f t="shared" si="8"/>
        <v/>
      </c>
      <c r="U10" s="48" t="s">
        <v>75</v>
      </c>
      <c r="V10" s="49">
        <f>COUNTIFS($P$5:$P$98,"yes",$H$5:$H$98,"1")+COUNTIFS($P$102,"yes",$H$102,"1")+COUNTIFS($P$106,"yes",$H$106,"1")+COUNTIFS($P$108:$P$109,"yes",$H$108:$H$109,"1")+COUNTIFS($P$114,"yes",$H$114,"1")+COUNTIFS($P$116,"yes",$H$116,"1")+COUNTIFS($P$100:$P$101,"no",$H$100:$H$101,"1")+COUNTIFS($P$103:$P$105,"no",$H$103:$H$105,"1")+COUNTIFS($P$107,"no",$H$107,"1")+COUNTIFS($P$110:$P$113,"no",$H$110:$H$113,"1")+COUNTIFS($P$115,"no",$H$115,"1")+COUNTIFS($P$117,"no",$H$117,"1")</f>
        <v>0</v>
      </c>
      <c r="W10" s="49">
        <f>COUNTIFS($P$5:$P$98,"yes, but needs improvement",$H$5:$H$98,"1")+COUNTIFS($P$100:$P$117,"maybe",$H$100:$H$117,"1")</f>
        <v>0</v>
      </c>
      <c r="X10" s="49">
        <f>COUNTIFS($P$5:$P$98,"no",$H$5:$H$98,"1")+COUNTIFS($P$102,"no",$H$102,"1")+COUNTIFS($P$106,"no",$H$106,"1")+COUNTIFS($P$108:$P$109,"no",$H$108:$H$109,"1")+COUNTIFS($P$114,"no",$H$114,"1")+COUNTIFS($P$116,"no",$H$116,"1")+COUNTIFS($P$100:$P$101,"yes",$H$100:$H$101,"1")+COUNTIFS($P$103:$P$105,"yes",$H$103:$H$105,"1")+COUNTIFS($P$107,"yes",$H$107,"1")+COUNTIFS($P$110:$P$113,"yes",$H$110:$H$113,"1")+COUNTIFS($P$115,"yes",$H$115,"1")+COUNTIFS($P$117,"yes",$H$117,"1")</f>
        <v>0</v>
      </c>
      <c r="Y10" s="49">
        <f>COUNTIFS($P$5:$P$117,"don't know",$H$5:$H$117,"1")</f>
        <v>0</v>
      </c>
      <c r="Z10" s="49">
        <f>COUNTIFS($P$5:$P$117,"",$H$5:$H$117,"1")</f>
        <v>0</v>
      </c>
      <c r="AA10" s="49">
        <f t="shared" si="1"/>
        <v>0</v>
      </c>
      <c r="AB10" s="6"/>
      <c r="AC10" s="6"/>
      <c r="AD10" s="6"/>
      <c r="AE10" s="6"/>
      <c r="AF10" s="6"/>
      <c r="AG10" s="6"/>
      <c r="AH10" s="6"/>
      <c r="AI10" s="6"/>
      <c r="AJ10" s="6"/>
      <c r="AK10" s="6"/>
      <c r="AL10" s="6"/>
      <c r="AM10" s="6"/>
      <c r="AN10" s="6"/>
      <c r="AO10" s="6"/>
      <c r="AP10" s="6"/>
    </row>
    <row r="11" spans="2:42" ht="60" customHeight="1">
      <c r="B11" s="404"/>
      <c r="C11" s="64" t="str">
        <f t="shared" si="2"/>
        <v/>
      </c>
      <c r="D11" s="64" t="str">
        <f t="shared" si="3"/>
        <v/>
      </c>
      <c r="E11" s="64">
        <v>1</v>
      </c>
      <c r="F11" s="64" t="str">
        <f t="shared" si="4"/>
        <v/>
      </c>
      <c r="G11" s="64">
        <v>1</v>
      </c>
      <c r="H11" s="64">
        <v>1</v>
      </c>
      <c r="I11" s="64" t="str">
        <f t="shared" si="7"/>
        <v/>
      </c>
      <c r="J11" s="93" t="s">
        <v>121</v>
      </c>
      <c r="K11" s="227" t="s">
        <v>529</v>
      </c>
      <c r="L11" s="84">
        <v>1</v>
      </c>
      <c r="M11" s="84"/>
      <c r="N11" s="84"/>
      <c r="O11" s="84"/>
      <c r="P11" s="11"/>
      <c r="Q11" s="178" t="str">
        <f t="shared" si="8"/>
        <v/>
      </c>
      <c r="U11" s="48" t="s">
        <v>96</v>
      </c>
      <c r="V11" s="49">
        <f>COUNTIFS($P$5:$P$98,"yes",$I$5:$I$98,"1")+COUNTIFS($P$102,"yes",$I$102,"1")+COUNTIFS($P$106,"yes",$I$106,"1")+COUNTIFS($P$108:$P$109,"yes",$I$108:$I$109,"1")+COUNTIFS($P$114,"yes",$I$114,"1")+COUNTIFS($P$116,"yes",$I$116,"1")+COUNTIFS($P$100:$P$101,"no",$I$100:$I$101,"1")+COUNTIFS($P$103:$P$105,"no",$I$103:$I$105,"1")+COUNTIFS($P$107,"no",$I$107,"1")+COUNTIFS($P$110:$P$113,"no",$I$110:$I$113,"1")+COUNTIFS($P$115,"no",$I$115,"1")+COUNTIFS($P$117,"no",$I$117,"1")</f>
        <v>0</v>
      </c>
      <c r="W11" s="49">
        <f>COUNTIFS($P$5:$P$98,"yes, but needs improvement",$I$5:$I$98,"1")+COUNTIFS($P$100:$P$117,"maybe",$I$100:$I$117,"1")</f>
        <v>0</v>
      </c>
      <c r="X11" s="49">
        <f>COUNTIFS($P$5:$P$98,"no",$I$5:$I$98,"1")+COUNTIFS($P$102,"no",$I$102,"1")+COUNTIFS($P$106,"no",$I$106,"1")+COUNTIFS($P$108:$P$109,"no",$I$108:$I$109,"1")+COUNTIFS($P$114,"no",$I$114,"1")+COUNTIFS($P$116,"no",$I$116,"1")+COUNTIFS($P$100:$P$101,"yes",$I$100:$I$101,"1")+COUNTIFS($P$103:$P$105,"yes",$I$103:$I$105,"1")+COUNTIFS($P$107,"yes",$I$107,"1")+COUNTIFS($P$110:$P$113,"yes",$I$110:$I$113,"1")+COUNTIFS($P$115,"yes",$I$115,"1")+COUNTIFS($P$117,"yes",$I$117,"1")</f>
        <v>0</v>
      </c>
      <c r="Y11" s="49">
        <f>COUNTIFS($P$5:$P$117,"don't know",$I$5:$I$117,"1")</f>
        <v>0</v>
      </c>
      <c r="Z11" s="49">
        <f>COUNTIFS($P$5:$P$117,"",$I$5:$I$117,"1")</f>
        <v>0</v>
      </c>
      <c r="AA11" s="49">
        <f t="shared" si="1"/>
        <v>0</v>
      </c>
      <c r="AB11" s="6"/>
      <c r="AC11" s="6"/>
      <c r="AD11" s="6"/>
      <c r="AE11" s="6"/>
      <c r="AF11" s="6"/>
      <c r="AG11" s="6"/>
      <c r="AH11" s="6"/>
      <c r="AI11" s="6"/>
      <c r="AJ11" s="6"/>
      <c r="AK11" s="6"/>
      <c r="AL11" s="6"/>
      <c r="AM11" s="6"/>
      <c r="AN11" s="6"/>
      <c r="AO11" s="6"/>
      <c r="AP11" s="6"/>
    </row>
    <row r="12" spans="2:42" ht="60" customHeight="1">
      <c r="B12" s="404"/>
      <c r="C12" s="64" t="str">
        <f t="shared" si="2"/>
        <v/>
      </c>
      <c r="D12" s="64" t="str">
        <f t="shared" si="3"/>
        <v/>
      </c>
      <c r="E12" s="64">
        <f t="shared" si="0"/>
        <v>1</v>
      </c>
      <c r="F12" s="64" t="str">
        <f t="shared" si="4"/>
        <v/>
      </c>
      <c r="G12" s="64" t="str">
        <f t="shared" si="5"/>
        <v/>
      </c>
      <c r="H12" s="64" t="str">
        <f t="shared" si="6"/>
        <v/>
      </c>
      <c r="I12" s="64" t="str">
        <f t="shared" si="7"/>
        <v/>
      </c>
      <c r="J12" s="93" t="s">
        <v>76</v>
      </c>
      <c r="K12" s="227" t="s">
        <v>439</v>
      </c>
      <c r="L12" s="84">
        <v>1</v>
      </c>
      <c r="M12" s="84"/>
      <c r="N12" s="84"/>
      <c r="O12" s="84"/>
      <c r="P12" s="11"/>
      <c r="Q12" s="178" t="str">
        <f t="shared" si="8"/>
        <v/>
      </c>
      <c r="U12" s="48" t="s">
        <v>11</v>
      </c>
      <c r="V12" s="48">
        <f t="shared" ref="V12:Z12" si="9">SUM(V5:V11)</f>
        <v>0</v>
      </c>
      <c r="W12" s="48">
        <f t="shared" si="9"/>
        <v>0</v>
      </c>
      <c r="X12" s="48">
        <f t="shared" si="9"/>
        <v>0</v>
      </c>
      <c r="Y12" s="48">
        <f t="shared" si="9"/>
        <v>0</v>
      </c>
      <c r="Z12" s="48">
        <f t="shared" si="9"/>
        <v>0</v>
      </c>
      <c r="AA12" s="49">
        <f t="shared" si="1"/>
        <v>0</v>
      </c>
      <c r="AB12" s="6"/>
      <c r="AC12" s="6"/>
      <c r="AD12" s="6"/>
      <c r="AE12" s="6"/>
      <c r="AF12" s="6"/>
      <c r="AG12" s="6"/>
      <c r="AH12" s="6"/>
      <c r="AI12" s="6"/>
      <c r="AJ12" s="6"/>
      <c r="AK12" s="6"/>
      <c r="AL12" s="6"/>
      <c r="AM12" s="6"/>
      <c r="AN12" s="6"/>
      <c r="AO12" s="6"/>
      <c r="AP12" s="6"/>
    </row>
    <row r="13" spans="2:42" ht="60" customHeight="1">
      <c r="B13" s="404"/>
      <c r="C13" s="64" t="str">
        <f t="shared" si="2"/>
        <v/>
      </c>
      <c r="D13" s="64" t="str">
        <f t="shared" si="3"/>
        <v/>
      </c>
      <c r="E13" s="64">
        <v>1</v>
      </c>
      <c r="F13" s="64" t="str">
        <f t="shared" si="4"/>
        <v/>
      </c>
      <c r="G13" s="64" t="str">
        <f t="shared" si="5"/>
        <v/>
      </c>
      <c r="H13" s="64">
        <v>1</v>
      </c>
      <c r="I13" s="64" t="str">
        <f t="shared" si="7"/>
        <v/>
      </c>
      <c r="J13" s="93" t="s">
        <v>198</v>
      </c>
      <c r="K13" s="227" t="s">
        <v>72</v>
      </c>
      <c r="L13" s="84"/>
      <c r="M13" s="84">
        <v>1</v>
      </c>
      <c r="N13" s="84"/>
      <c r="O13" s="84">
        <v>1</v>
      </c>
      <c r="P13" s="11"/>
      <c r="Q13" s="178" t="str">
        <f t="shared" si="8"/>
        <v/>
      </c>
      <c r="AA13" s="41"/>
      <c r="AB13" s="6"/>
      <c r="AC13" s="41"/>
      <c r="AD13" s="41"/>
      <c r="AE13" s="41"/>
      <c r="AF13" s="41"/>
      <c r="AG13" s="41"/>
      <c r="AH13" s="41"/>
      <c r="AI13" s="41"/>
      <c r="AJ13" s="6"/>
      <c r="AK13" s="6"/>
      <c r="AL13" s="6"/>
      <c r="AM13" s="6"/>
      <c r="AN13" s="6"/>
      <c r="AO13" s="6"/>
      <c r="AP13" s="6"/>
    </row>
    <row r="14" spans="2:42" ht="60" customHeight="1">
      <c r="B14" s="404"/>
      <c r="C14" s="64" t="str">
        <f t="shared" si="2"/>
        <v/>
      </c>
      <c r="D14" s="64" t="str">
        <f t="shared" si="3"/>
        <v/>
      </c>
      <c r="E14" s="64">
        <f t="shared" si="0"/>
        <v>1</v>
      </c>
      <c r="F14" s="64" t="str">
        <f t="shared" si="4"/>
        <v/>
      </c>
      <c r="G14" s="64" t="str">
        <f t="shared" si="5"/>
        <v/>
      </c>
      <c r="H14" s="64" t="str">
        <f t="shared" si="6"/>
        <v/>
      </c>
      <c r="I14" s="64" t="str">
        <f t="shared" si="7"/>
        <v/>
      </c>
      <c r="J14" s="93" t="s">
        <v>76</v>
      </c>
      <c r="K14" s="227" t="s">
        <v>73</v>
      </c>
      <c r="L14" s="84"/>
      <c r="M14" s="84">
        <v>1</v>
      </c>
      <c r="N14" s="84"/>
      <c r="O14" s="84"/>
      <c r="P14" s="11"/>
      <c r="Q14" s="178" t="str">
        <f t="shared" si="8"/>
        <v/>
      </c>
      <c r="U14" s="49"/>
      <c r="V14" s="51" t="s">
        <v>466</v>
      </c>
      <c r="W14" s="51" t="s">
        <v>13</v>
      </c>
      <c r="X14" s="51" t="s">
        <v>467</v>
      </c>
      <c r="Y14" s="51" t="s">
        <v>10</v>
      </c>
      <c r="Z14" s="51" t="s">
        <v>8</v>
      </c>
      <c r="AA14" s="51" t="s">
        <v>246</v>
      </c>
      <c r="AB14" s="6"/>
      <c r="AC14" s="6"/>
      <c r="AD14" s="6"/>
      <c r="AE14" s="6"/>
      <c r="AF14" s="6"/>
      <c r="AG14" s="6"/>
      <c r="AH14" s="6"/>
      <c r="AI14" s="6"/>
      <c r="AJ14" s="6"/>
      <c r="AK14" s="6"/>
      <c r="AL14" s="6"/>
      <c r="AM14" s="6"/>
      <c r="AN14" s="6"/>
      <c r="AO14" s="6"/>
      <c r="AP14" s="6"/>
    </row>
    <row r="15" spans="2:42" ht="60" customHeight="1">
      <c r="B15" s="417"/>
      <c r="C15" s="66" t="str">
        <f t="shared" si="2"/>
        <v/>
      </c>
      <c r="D15" s="66" t="str">
        <f t="shared" si="3"/>
        <v/>
      </c>
      <c r="E15" s="66">
        <f t="shared" si="0"/>
        <v>1</v>
      </c>
      <c r="F15" s="66" t="str">
        <f t="shared" si="4"/>
        <v/>
      </c>
      <c r="G15" s="66" t="str">
        <f t="shared" si="5"/>
        <v/>
      </c>
      <c r="H15" s="66" t="str">
        <f t="shared" si="6"/>
        <v/>
      </c>
      <c r="I15" s="66" t="str">
        <f t="shared" si="7"/>
        <v/>
      </c>
      <c r="J15" s="94" t="s">
        <v>76</v>
      </c>
      <c r="K15" s="228" t="s">
        <v>230</v>
      </c>
      <c r="L15" s="85"/>
      <c r="M15" s="85"/>
      <c r="N15" s="85">
        <v>1</v>
      </c>
      <c r="O15" s="85"/>
      <c r="P15" s="15"/>
      <c r="Q15" s="179" t="str">
        <f t="shared" si="8"/>
        <v/>
      </c>
      <c r="U15" s="49" t="s">
        <v>79</v>
      </c>
      <c r="V15" s="49">
        <f>COUNTIFS($P$5:$P$98,"yes",$L$5:$L$98,"1")</f>
        <v>0</v>
      </c>
      <c r="W15" s="49">
        <f>COUNTIFS($P$5:$P$98,"yes, but needs improvement",$L$5:$L$98,"1")</f>
        <v>0</v>
      </c>
      <c r="X15" s="49">
        <f>COUNTIFS($P$5:$P$98,"no",$L$5:$L$98,"1")</f>
        <v>0</v>
      </c>
      <c r="Y15" s="49">
        <f>COUNTIFS($P$5:$P$98,"don't know",$L$5:$L$98,"1")</f>
        <v>0</v>
      </c>
      <c r="Z15" s="49">
        <f>COUNTIFS($P$5:$P$98,"",$L$5:$L$98,"1")</f>
        <v>0</v>
      </c>
      <c r="AA15" s="49">
        <f>SUM(V15:Z15)</f>
        <v>0</v>
      </c>
      <c r="AB15" s="6"/>
      <c r="AC15" s="6"/>
      <c r="AD15" s="6"/>
      <c r="AE15" s="6"/>
      <c r="AF15" s="6"/>
      <c r="AG15" s="6"/>
      <c r="AH15" s="6"/>
      <c r="AI15" s="6"/>
      <c r="AJ15" s="6"/>
      <c r="AK15" s="6"/>
      <c r="AL15" s="6"/>
      <c r="AM15" s="6"/>
      <c r="AN15" s="6"/>
      <c r="AO15" s="6"/>
      <c r="AP15" s="6"/>
    </row>
    <row r="16" spans="2:42" ht="60" customHeight="1">
      <c r="B16" s="403" t="s">
        <v>56</v>
      </c>
      <c r="C16" s="63">
        <f t="shared" ref="C16:C100" si="10">IF($J16="Gender",1,"")</f>
        <v>1</v>
      </c>
      <c r="D16" s="63" t="str">
        <f t="shared" ref="D16:D100" si="11">IF($J16="SRH &amp; HIV",1,"")</f>
        <v/>
      </c>
      <c r="E16" s="63" t="str">
        <f t="shared" ref="E16:E20" si="12">IF($J16="Sexual rights &amp; citizenship",1,"")</f>
        <v/>
      </c>
      <c r="F16" s="63" t="str">
        <f t="shared" ref="F16:F70" si="13">IF($J16="Pleasure",1,"")</f>
        <v/>
      </c>
      <c r="G16" s="63" t="str">
        <f t="shared" ref="G16:G100" si="14">IF($J16="Violence",1,"")</f>
        <v/>
      </c>
      <c r="H16" s="63" t="str">
        <f t="shared" ref="H16:H100" si="15">IF($J16="Diversity",1,"")</f>
        <v/>
      </c>
      <c r="I16" s="63" t="str">
        <f t="shared" ref="I16:I98" si="16">IF($J16="Relationships",1,"")</f>
        <v/>
      </c>
      <c r="J16" s="95" t="s">
        <v>17</v>
      </c>
      <c r="K16" s="229" t="s">
        <v>249</v>
      </c>
      <c r="L16" s="86">
        <v>1</v>
      </c>
      <c r="M16" s="86"/>
      <c r="N16" s="86"/>
      <c r="O16" s="129">
        <v>1</v>
      </c>
      <c r="P16" s="20"/>
      <c r="Q16" s="178"/>
      <c r="U16" s="49" t="s">
        <v>118</v>
      </c>
      <c r="V16" s="49">
        <f>COUNTIFS($P$5:$P$98,"yes",$M$5:$M$98,"1")</f>
        <v>0</v>
      </c>
      <c r="W16" s="49">
        <f>COUNTIFS($P$5:$P$98,"yes, but needs improvement",$M$5:$M$98,"1")</f>
        <v>0</v>
      </c>
      <c r="X16" s="49">
        <f>COUNTIFS($P$5:$P$98,"no",$M$5:$M$98,"1")</f>
        <v>0</v>
      </c>
      <c r="Y16" s="49">
        <f>COUNTIFS($P$5:$P$98,"don't know",$M$5:$M$98,"1")</f>
        <v>0</v>
      </c>
      <c r="Z16" s="49">
        <f>COUNTIFS($P$5:$P$98,"",$M$5:$M$98,"1")</f>
        <v>0</v>
      </c>
      <c r="AA16" s="49">
        <f>SUM(V16:Z16)</f>
        <v>0</v>
      </c>
      <c r="AB16" s="6"/>
      <c r="AC16" s="6"/>
      <c r="AD16" s="6"/>
      <c r="AE16" s="6"/>
      <c r="AF16" s="6"/>
      <c r="AG16" s="6"/>
      <c r="AH16" s="6"/>
      <c r="AI16" s="6"/>
      <c r="AJ16" s="6"/>
      <c r="AK16" s="6"/>
      <c r="AL16" s="6"/>
      <c r="AM16" s="6"/>
      <c r="AN16" s="6"/>
      <c r="AO16" s="6"/>
      <c r="AP16" s="6"/>
    </row>
    <row r="17" spans="2:42" ht="60" customHeight="1">
      <c r="B17" s="404"/>
      <c r="C17" s="63">
        <f t="shared" si="10"/>
        <v>1</v>
      </c>
      <c r="D17" s="63" t="str">
        <f t="shared" si="11"/>
        <v/>
      </c>
      <c r="E17" s="63" t="str">
        <f t="shared" si="12"/>
        <v/>
      </c>
      <c r="F17" s="63" t="str">
        <f t="shared" si="13"/>
        <v/>
      </c>
      <c r="G17" s="63" t="str">
        <f t="shared" si="14"/>
        <v/>
      </c>
      <c r="H17" s="63" t="str">
        <f t="shared" si="15"/>
        <v/>
      </c>
      <c r="I17" s="63" t="str">
        <f t="shared" si="16"/>
        <v/>
      </c>
      <c r="J17" s="93" t="s">
        <v>17</v>
      </c>
      <c r="K17" s="227" t="s">
        <v>250</v>
      </c>
      <c r="L17" s="84">
        <v>1</v>
      </c>
      <c r="M17" s="84"/>
      <c r="N17" s="84"/>
      <c r="O17" s="130">
        <v>1</v>
      </c>
      <c r="P17" s="11"/>
      <c r="Q17" s="178" t="str">
        <f t="shared" si="8"/>
        <v/>
      </c>
      <c r="U17" s="49" t="s">
        <v>119</v>
      </c>
      <c r="V17" s="49">
        <f>COUNTIFS($P$5:$P$98,"yes",$N$5:$N$98,"1")</f>
        <v>0</v>
      </c>
      <c r="W17" s="49">
        <f>COUNTIFS($P$5:$P$98,"yes, but needs improvement",$N$5:$N$98,"1")</f>
        <v>0</v>
      </c>
      <c r="X17" s="49">
        <f>COUNTIFS($P$5:$P$98,"no",$N$5:$N$98,"1")</f>
        <v>0</v>
      </c>
      <c r="Y17" s="49">
        <f>COUNTIFS($P$5:$P$98,"don't know",$N$5:$N$98,"1")</f>
        <v>0</v>
      </c>
      <c r="Z17" s="49">
        <f>COUNTIFS($P$5:$P$98,"",$N$5:$N$98,"1")</f>
        <v>0</v>
      </c>
      <c r="AA17" s="49">
        <f>SUM(V17:Z17)</f>
        <v>0</v>
      </c>
      <c r="AB17" s="6"/>
      <c r="AC17" s="6"/>
      <c r="AD17" s="6"/>
      <c r="AE17" s="6"/>
      <c r="AF17" s="6"/>
      <c r="AG17" s="6"/>
      <c r="AH17" s="6"/>
      <c r="AI17" s="6"/>
      <c r="AJ17" s="6"/>
      <c r="AK17" s="6"/>
      <c r="AL17" s="6"/>
      <c r="AM17" s="6"/>
      <c r="AN17" s="6"/>
      <c r="AO17" s="6"/>
      <c r="AP17" s="6"/>
    </row>
    <row r="18" spans="2:42" ht="60" customHeight="1">
      <c r="B18" s="404"/>
      <c r="C18" s="64">
        <v>1</v>
      </c>
      <c r="D18" s="64" t="str">
        <f t="shared" si="11"/>
        <v/>
      </c>
      <c r="E18" s="64" t="str">
        <f t="shared" si="12"/>
        <v/>
      </c>
      <c r="F18" s="64" t="str">
        <f t="shared" si="13"/>
        <v/>
      </c>
      <c r="G18" s="64" t="str">
        <f t="shared" si="14"/>
        <v/>
      </c>
      <c r="H18" s="64">
        <v>1</v>
      </c>
      <c r="I18" s="64" t="str">
        <f t="shared" si="16"/>
        <v/>
      </c>
      <c r="J18" s="93" t="s">
        <v>199</v>
      </c>
      <c r="K18" s="227" t="s">
        <v>374</v>
      </c>
      <c r="L18" s="84">
        <v>1</v>
      </c>
      <c r="M18" s="84"/>
      <c r="N18" s="84"/>
      <c r="O18" s="84"/>
      <c r="P18" s="11"/>
      <c r="Q18" s="178" t="str">
        <f t="shared" si="8"/>
        <v/>
      </c>
      <c r="U18" s="49" t="s">
        <v>117</v>
      </c>
      <c r="V18" s="49">
        <f>COUNTIFS($P$5:$P$98,"yes",$O$5:$O$98,"1")</f>
        <v>0</v>
      </c>
      <c r="W18" s="49">
        <f>COUNTIFS($P$5:$P$98,"yes, but needs improvement",$O$5:$O$98,"1")</f>
        <v>0</v>
      </c>
      <c r="X18" s="49">
        <f>COUNTIFS($P$5:$P$98,"no",$O$5:$O$98,"1")</f>
        <v>0</v>
      </c>
      <c r="Y18" s="49">
        <f>COUNTIFS($P$5:$P$98,"don't know",$O$5:$O$98,"1")</f>
        <v>0</v>
      </c>
      <c r="Z18" s="49">
        <f>COUNTIFS($P$5:$P$98,"",$O$5:$O$98,"1")</f>
        <v>0</v>
      </c>
      <c r="AA18" s="49">
        <f>SUM(V18:Z18)</f>
        <v>0</v>
      </c>
      <c r="AB18" s="6"/>
      <c r="AC18" s="6"/>
      <c r="AD18" s="6"/>
      <c r="AE18" s="6"/>
      <c r="AF18" s="6"/>
      <c r="AG18" s="6"/>
      <c r="AH18" s="6"/>
      <c r="AI18" s="6"/>
      <c r="AJ18" s="6"/>
      <c r="AK18" s="6"/>
      <c r="AL18" s="6"/>
      <c r="AM18" s="6"/>
      <c r="AN18" s="6"/>
      <c r="AO18" s="6"/>
      <c r="AP18" s="6"/>
    </row>
    <row r="19" spans="2:42" ht="60" customHeight="1">
      <c r="B19" s="404"/>
      <c r="C19" s="64">
        <v>1</v>
      </c>
      <c r="D19" s="64" t="str">
        <f t="shared" si="11"/>
        <v/>
      </c>
      <c r="E19" s="64">
        <v>1</v>
      </c>
      <c r="F19" s="64" t="str">
        <f t="shared" si="13"/>
        <v/>
      </c>
      <c r="G19" s="64">
        <v>1</v>
      </c>
      <c r="H19" s="64" t="str">
        <f t="shared" si="15"/>
        <v/>
      </c>
      <c r="I19" s="64" t="str">
        <f t="shared" si="16"/>
        <v/>
      </c>
      <c r="J19" s="93" t="s">
        <v>255</v>
      </c>
      <c r="K19" s="227" t="s">
        <v>251</v>
      </c>
      <c r="L19" s="84">
        <v>1</v>
      </c>
      <c r="M19" s="84"/>
      <c r="N19" s="84"/>
      <c r="O19" s="84">
        <v>1</v>
      </c>
      <c r="P19" s="11"/>
      <c r="Q19" s="178" t="str">
        <f t="shared" si="8"/>
        <v/>
      </c>
      <c r="U19" s="49" t="s">
        <v>459</v>
      </c>
      <c r="V19" s="49">
        <f>+COUNTIF($P$102,"yes")+COUNTIF($P$106,"yes")+COUNTIF($P$108:$P$109,"yes")+COUNTIF($P$114,"yes")+COUNTIF($P$116,"yes")+COUNTIF($P$100:$P$101,"no")+COUNTIF($P$103:$P$105,"no")+COUNTIF($P$107,"no")+COUNTIF($P$110:$P$113,"no")+COUNTIF($P$115,"no")+COUNTIF($P$117,"no")</f>
        <v>0</v>
      </c>
      <c r="W19" s="49">
        <f>+COUNTIF($P$100:$P$117,"maybe")</f>
        <v>0</v>
      </c>
      <c r="X19" s="49">
        <f>+COUNTIF($P$102,"no")+COUNTIF($P$106,"no")+COUNTIF($P$108:$P$109,"no")+COUNTIF($P$114,"no")+COUNTIF($P$116,"no")+COUNTIF($P$100:$P$101,"yes")+COUNTIF($P$103:$P$105,"yes")+COUNTIF($P$107,"yes")+COUNTIF($P$110:$P$113,"yes")+COUNTIF($P$115,"yes")+COUNTIF($P$117,"yes")</f>
        <v>0</v>
      </c>
      <c r="Y19" s="49">
        <f>+COUNTIF($P$100:$P$117,"don't know")</f>
        <v>0</v>
      </c>
      <c r="Z19" s="49">
        <f>COUNTIF($P$100:$P$117,"")</f>
        <v>18</v>
      </c>
      <c r="AA19" s="49">
        <f>SUM(V19:Z19)</f>
        <v>18</v>
      </c>
      <c r="AB19" s="6"/>
      <c r="AC19" s="6"/>
      <c r="AD19" s="6"/>
      <c r="AE19" s="6"/>
      <c r="AF19" s="6"/>
      <c r="AG19" s="6"/>
      <c r="AH19" s="6"/>
      <c r="AI19" s="6"/>
      <c r="AJ19" s="6"/>
      <c r="AK19" s="6"/>
      <c r="AL19" s="6"/>
      <c r="AM19" s="6"/>
      <c r="AN19" s="6"/>
      <c r="AO19" s="6"/>
      <c r="AP19" s="6"/>
    </row>
    <row r="20" spans="2:42" ht="60" customHeight="1">
      <c r="B20" s="404"/>
      <c r="C20" s="64">
        <v>1</v>
      </c>
      <c r="D20" s="64">
        <v>1</v>
      </c>
      <c r="E20" s="64" t="str">
        <f t="shared" si="12"/>
        <v/>
      </c>
      <c r="F20" s="64" t="str">
        <f t="shared" si="13"/>
        <v/>
      </c>
      <c r="G20" s="64" t="str">
        <f t="shared" si="14"/>
        <v/>
      </c>
      <c r="H20" s="64" t="str">
        <f t="shared" si="15"/>
        <v/>
      </c>
      <c r="I20" s="64" t="str">
        <f t="shared" si="16"/>
        <v/>
      </c>
      <c r="J20" s="93" t="s">
        <v>256</v>
      </c>
      <c r="K20" s="227" t="s">
        <v>530</v>
      </c>
      <c r="L20" s="84">
        <v>1</v>
      </c>
      <c r="M20" s="84"/>
      <c r="N20" s="84"/>
      <c r="O20" s="84"/>
      <c r="P20" s="11"/>
      <c r="Q20" s="178" t="str">
        <f t="shared" si="8"/>
        <v/>
      </c>
      <c r="AA20" s="6"/>
      <c r="AB20" s="6"/>
      <c r="AC20" s="6"/>
      <c r="AD20" s="6"/>
      <c r="AE20" s="6"/>
      <c r="AF20" s="6"/>
      <c r="AG20" s="6"/>
      <c r="AH20" s="6"/>
      <c r="AI20" s="6"/>
      <c r="AJ20" s="6"/>
      <c r="AK20" s="6"/>
      <c r="AL20" s="6"/>
      <c r="AM20" s="6"/>
      <c r="AN20" s="6"/>
      <c r="AO20" s="6"/>
      <c r="AP20" s="6"/>
    </row>
    <row r="21" spans="2:42" s="6" customFormat="1" ht="60" customHeight="1">
      <c r="B21" s="404"/>
      <c r="C21" s="64">
        <v>1</v>
      </c>
      <c r="D21" s="64" t="str">
        <f t="shared" si="11"/>
        <v/>
      </c>
      <c r="E21" s="64"/>
      <c r="F21" s="64" t="str">
        <f t="shared" si="13"/>
        <v/>
      </c>
      <c r="G21" s="64">
        <v>1</v>
      </c>
      <c r="H21" s="64" t="str">
        <f t="shared" si="15"/>
        <v/>
      </c>
      <c r="I21" s="64" t="str">
        <f t="shared" si="16"/>
        <v/>
      </c>
      <c r="J21" s="93" t="s">
        <v>200</v>
      </c>
      <c r="K21" s="227" t="s">
        <v>82</v>
      </c>
      <c r="L21" s="84">
        <v>1</v>
      </c>
      <c r="M21" s="84"/>
      <c r="N21" s="84"/>
      <c r="O21" s="84"/>
      <c r="P21" s="11"/>
      <c r="Q21" s="178" t="str">
        <f t="shared" si="8"/>
        <v/>
      </c>
      <c r="R21" s="41"/>
      <c r="S21" s="41"/>
      <c r="T21" s="41"/>
      <c r="U21" s="41"/>
      <c r="V21" s="41"/>
      <c r="W21" s="41"/>
      <c r="X21" s="41"/>
      <c r="Y21" s="41"/>
      <c r="Z21" s="41"/>
    </row>
    <row r="22" spans="2:42" s="6" customFormat="1" ht="60" customHeight="1">
      <c r="B22" s="404"/>
      <c r="C22" s="64">
        <v>1</v>
      </c>
      <c r="D22" s="64" t="str">
        <f t="shared" si="11"/>
        <v/>
      </c>
      <c r="E22" s="64" t="str">
        <f>IF($J22="Sexual rights &amp; citizenship",1,"")</f>
        <v/>
      </c>
      <c r="F22" s="64" t="str">
        <f t="shared" si="13"/>
        <v/>
      </c>
      <c r="G22" s="64">
        <v>1</v>
      </c>
      <c r="H22" s="64" t="str">
        <f t="shared" si="15"/>
        <v/>
      </c>
      <c r="I22" s="64" t="str">
        <f t="shared" si="16"/>
        <v/>
      </c>
      <c r="J22" s="93" t="s">
        <v>200</v>
      </c>
      <c r="K22" s="227" t="s">
        <v>252</v>
      </c>
      <c r="L22" s="84">
        <v>1</v>
      </c>
      <c r="M22" s="84"/>
      <c r="N22" s="130">
        <v>1</v>
      </c>
      <c r="O22" s="84"/>
      <c r="P22" s="11"/>
      <c r="Q22" s="178" t="str">
        <f t="shared" si="8"/>
        <v/>
      </c>
      <c r="R22" s="41"/>
      <c r="S22" s="41"/>
      <c r="T22" s="41"/>
      <c r="U22" s="41"/>
      <c r="V22" s="41"/>
      <c r="W22" s="41"/>
      <c r="X22" s="41"/>
      <c r="Y22" s="41"/>
      <c r="Z22" s="41"/>
    </row>
    <row r="23" spans="2:42" s="6" customFormat="1" ht="60" customHeight="1">
      <c r="B23" s="404"/>
      <c r="C23" s="64">
        <v>1</v>
      </c>
      <c r="D23" s="64" t="str">
        <f t="shared" si="11"/>
        <v/>
      </c>
      <c r="E23" s="64" t="str">
        <f>IF($J23="Sexual rights &amp; citizenship",1,"")</f>
        <v/>
      </c>
      <c r="F23" s="64" t="str">
        <f t="shared" si="13"/>
        <v/>
      </c>
      <c r="G23" s="64" t="str">
        <f t="shared" si="14"/>
        <v/>
      </c>
      <c r="H23" s="64" t="str">
        <f t="shared" si="15"/>
        <v/>
      </c>
      <c r="I23" s="64" t="str">
        <f t="shared" si="16"/>
        <v/>
      </c>
      <c r="J23" s="93" t="s">
        <v>17</v>
      </c>
      <c r="K23" s="227" t="s">
        <v>440</v>
      </c>
      <c r="L23" s="84">
        <v>1</v>
      </c>
      <c r="M23" s="84"/>
      <c r="N23" s="84"/>
      <c r="O23" s="84"/>
      <c r="P23" s="11"/>
      <c r="Q23" s="178" t="str">
        <f t="shared" si="8"/>
        <v/>
      </c>
      <c r="R23" s="41"/>
      <c r="S23" s="41"/>
      <c r="T23" s="41"/>
      <c r="U23" s="41"/>
      <c r="V23" s="41"/>
      <c r="W23" s="41"/>
      <c r="X23" s="41"/>
      <c r="Y23" s="41"/>
      <c r="Z23" s="41"/>
    </row>
    <row r="24" spans="2:42" s="6" customFormat="1" ht="60" customHeight="1">
      <c r="B24" s="404"/>
      <c r="C24" s="64">
        <v>1</v>
      </c>
      <c r="D24" s="64" t="str">
        <f t="shared" si="11"/>
        <v/>
      </c>
      <c r="E24" s="64"/>
      <c r="F24" s="64" t="str">
        <f t="shared" si="13"/>
        <v/>
      </c>
      <c r="G24" s="64"/>
      <c r="H24" s="64" t="str">
        <f t="shared" si="15"/>
        <v/>
      </c>
      <c r="I24" s="64" t="str">
        <f t="shared" si="16"/>
        <v/>
      </c>
      <c r="J24" s="93" t="s">
        <v>17</v>
      </c>
      <c r="K24" s="227" t="s">
        <v>531</v>
      </c>
      <c r="L24" s="84">
        <v>1</v>
      </c>
      <c r="M24" s="84"/>
      <c r="N24" s="84"/>
      <c r="O24" s="84">
        <v>1</v>
      </c>
      <c r="P24" s="11"/>
      <c r="Q24" s="178" t="str">
        <f t="shared" si="8"/>
        <v/>
      </c>
      <c r="R24" s="41"/>
      <c r="S24" s="41"/>
      <c r="T24" s="41"/>
      <c r="U24" s="41"/>
      <c r="V24" s="41"/>
      <c r="W24" s="41"/>
      <c r="X24" s="41"/>
      <c r="Y24" s="41"/>
      <c r="Z24" s="41"/>
    </row>
    <row r="25" spans="2:42" s="6" customFormat="1" ht="60" customHeight="1">
      <c r="B25" s="404"/>
      <c r="C25" s="64">
        <v>1</v>
      </c>
      <c r="D25" s="64" t="str">
        <f t="shared" si="11"/>
        <v/>
      </c>
      <c r="E25" s="64" t="str">
        <f>IF($J25="Sexual rights &amp; citizenship",1,"")</f>
        <v/>
      </c>
      <c r="F25" s="64" t="str">
        <f t="shared" si="13"/>
        <v/>
      </c>
      <c r="G25" s="64" t="str">
        <f t="shared" si="14"/>
        <v/>
      </c>
      <c r="H25" s="64" t="str">
        <f t="shared" si="15"/>
        <v/>
      </c>
      <c r="I25" s="64" t="str">
        <f t="shared" si="16"/>
        <v/>
      </c>
      <c r="J25" s="93" t="s">
        <v>17</v>
      </c>
      <c r="K25" s="227" t="s">
        <v>254</v>
      </c>
      <c r="L25" s="84"/>
      <c r="M25" s="84">
        <v>1</v>
      </c>
      <c r="N25" s="84"/>
      <c r="O25" s="84">
        <v>1</v>
      </c>
      <c r="P25" s="11"/>
      <c r="Q25" s="178" t="str">
        <f t="shared" si="8"/>
        <v/>
      </c>
      <c r="R25" s="41"/>
      <c r="S25" s="41"/>
      <c r="T25" s="41"/>
      <c r="U25" s="41"/>
      <c r="V25" s="41"/>
      <c r="W25" s="41"/>
      <c r="X25" s="41"/>
      <c r="Y25" s="41"/>
      <c r="Z25" s="41"/>
    </row>
    <row r="26" spans="2:42" s="6" customFormat="1" ht="60" customHeight="1">
      <c r="B26" s="404"/>
      <c r="C26" s="64">
        <v>1</v>
      </c>
      <c r="D26" s="64" t="str">
        <f t="shared" si="11"/>
        <v/>
      </c>
      <c r="E26" s="64" t="str">
        <f>IF($J26="Sexual rights &amp; citizenship",1,"")</f>
        <v/>
      </c>
      <c r="F26" s="64" t="str">
        <f t="shared" si="13"/>
        <v/>
      </c>
      <c r="G26" s="64">
        <v>1</v>
      </c>
      <c r="H26" s="64" t="str">
        <f t="shared" si="15"/>
        <v/>
      </c>
      <c r="I26" s="64" t="str">
        <f t="shared" si="16"/>
        <v/>
      </c>
      <c r="J26" s="93" t="s">
        <v>200</v>
      </c>
      <c r="K26" s="227" t="s">
        <v>83</v>
      </c>
      <c r="L26" s="84"/>
      <c r="M26" s="84">
        <v>1</v>
      </c>
      <c r="N26" s="84"/>
      <c r="O26" s="84">
        <v>1</v>
      </c>
      <c r="P26" s="11"/>
      <c r="Q26" s="178" t="str">
        <f t="shared" si="8"/>
        <v/>
      </c>
      <c r="R26" s="41"/>
      <c r="S26" s="41"/>
      <c r="T26" s="41"/>
      <c r="U26" s="41"/>
      <c r="V26" s="41"/>
      <c r="W26" s="41"/>
      <c r="X26" s="41"/>
      <c r="Y26" s="41"/>
      <c r="Z26" s="41"/>
    </row>
    <row r="27" spans="2:42" s="6" customFormat="1" ht="60" customHeight="1">
      <c r="B27" s="404"/>
      <c r="C27" s="64">
        <v>1</v>
      </c>
      <c r="D27" s="64" t="str">
        <f t="shared" si="11"/>
        <v/>
      </c>
      <c r="E27" s="64" t="str">
        <f t="shared" ref="E27:E32" si="17">IF($J27="Sexual rights &amp; citizenship",1,"")</f>
        <v/>
      </c>
      <c r="F27" s="64" t="str">
        <f t="shared" si="13"/>
        <v/>
      </c>
      <c r="G27" s="64" t="str">
        <f t="shared" si="14"/>
        <v/>
      </c>
      <c r="H27" s="64">
        <v>1</v>
      </c>
      <c r="I27" s="64" t="str">
        <f t="shared" si="16"/>
        <v/>
      </c>
      <c r="J27" s="93" t="s">
        <v>199</v>
      </c>
      <c r="K27" s="227" t="s">
        <v>84</v>
      </c>
      <c r="L27" s="84"/>
      <c r="M27" s="84">
        <v>1</v>
      </c>
      <c r="N27" s="84"/>
      <c r="O27" s="84"/>
      <c r="P27" s="11"/>
      <c r="Q27" s="178" t="str">
        <f t="shared" si="8"/>
        <v/>
      </c>
      <c r="R27" s="41"/>
      <c r="S27" s="41"/>
      <c r="T27" s="41"/>
      <c r="U27" s="41"/>
      <c r="V27" s="41"/>
      <c r="W27" s="41"/>
      <c r="X27" s="41"/>
      <c r="Y27" s="41"/>
      <c r="Z27" s="41"/>
    </row>
    <row r="28" spans="2:42" s="6" customFormat="1" ht="60" customHeight="1">
      <c r="B28" s="404"/>
      <c r="C28" s="64">
        <f t="shared" si="10"/>
        <v>1</v>
      </c>
      <c r="D28" s="64" t="str">
        <f t="shared" si="11"/>
        <v/>
      </c>
      <c r="E28" s="64" t="str">
        <f t="shared" si="17"/>
        <v/>
      </c>
      <c r="F28" s="64" t="str">
        <f t="shared" si="13"/>
        <v/>
      </c>
      <c r="G28" s="64" t="str">
        <f t="shared" si="14"/>
        <v/>
      </c>
      <c r="H28" s="64" t="str">
        <f t="shared" si="15"/>
        <v/>
      </c>
      <c r="I28" s="64" t="str">
        <f t="shared" si="16"/>
        <v/>
      </c>
      <c r="J28" s="93" t="s">
        <v>17</v>
      </c>
      <c r="K28" s="227" t="s">
        <v>85</v>
      </c>
      <c r="L28" s="84"/>
      <c r="M28" s="84">
        <v>1</v>
      </c>
      <c r="N28" s="84"/>
      <c r="O28" s="84">
        <v>1</v>
      </c>
      <c r="P28" s="11"/>
      <c r="Q28" s="178" t="str">
        <f t="shared" si="8"/>
        <v/>
      </c>
      <c r="R28" s="41"/>
      <c r="S28" s="41"/>
      <c r="T28" s="41"/>
      <c r="U28" s="41"/>
      <c r="V28" s="41"/>
      <c r="W28" s="41"/>
      <c r="X28" s="41"/>
      <c r="Y28" s="41"/>
      <c r="Z28" s="41"/>
    </row>
    <row r="29" spans="2:42" s="6" customFormat="1" ht="60" customHeight="1">
      <c r="B29" s="404"/>
      <c r="C29" s="64">
        <f t="shared" si="10"/>
        <v>1</v>
      </c>
      <c r="D29" s="64" t="str">
        <f t="shared" si="11"/>
        <v/>
      </c>
      <c r="E29" s="64" t="str">
        <f t="shared" si="17"/>
        <v/>
      </c>
      <c r="F29" s="64" t="str">
        <f t="shared" si="13"/>
        <v/>
      </c>
      <c r="G29" s="64" t="str">
        <f t="shared" si="14"/>
        <v/>
      </c>
      <c r="H29" s="64" t="str">
        <f t="shared" si="15"/>
        <v/>
      </c>
      <c r="I29" s="64" t="str">
        <f t="shared" si="16"/>
        <v/>
      </c>
      <c r="J29" s="93" t="s">
        <v>17</v>
      </c>
      <c r="K29" s="227" t="s">
        <v>86</v>
      </c>
      <c r="L29" s="92"/>
      <c r="M29" s="85"/>
      <c r="N29" s="85">
        <v>1</v>
      </c>
      <c r="O29" s="85">
        <v>1</v>
      </c>
      <c r="P29" s="15"/>
      <c r="Q29" s="179" t="str">
        <f t="shared" si="8"/>
        <v/>
      </c>
      <c r="R29" s="41"/>
      <c r="S29" s="41"/>
      <c r="T29" s="41"/>
      <c r="U29" s="41"/>
      <c r="V29" s="41"/>
      <c r="W29" s="41"/>
      <c r="X29" s="41"/>
      <c r="Y29" s="41"/>
      <c r="Z29" s="41"/>
    </row>
    <row r="30" spans="2:42" s="6" customFormat="1" ht="60" customHeight="1">
      <c r="B30" s="403" t="s">
        <v>57</v>
      </c>
      <c r="C30" s="62" t="str">
        <f t="shared" si="10"/>
        <v/>
      </c>
      <c r="D30" s="62" t="str">
        <f t="shared" si="11"/>
        <v/>
      </c>
      <c r="E30" s="62">
        <v>1</v>
      </c>
      <c r="F30" s="62">
        <v>1</v>
      </c>
      <c r="G30" s="62" t="str">
        <f t="shared" si="14"/>
        <v/>
      </c>
      <c r="H30" s="62" t="str">
        <f t="shared" si="15"/>
        <v/>
      </c>
      <c r="I30" s="62" t="str">
        <f t="shared" si="16"/>
        <v/>
      </c>
      <c r="J30" s="95" t="s">
        <v>257</v>
      </c>
      <c r="K30" s="229" t="s">
        <v>441</v>
      </c>
      <c r="L30" s="86">
        <v>1</v>
      </c>
      <c r="M30" s="86"/>
      <c r="N30" s="86"/>
      <c r="O30" s="86"/>
      <c r="P30" s="20"/>
      <c r="Q30" s="181" t="str">
        <f t="shared" si="8"/>
        <v/>
      </c>
      <c r="R30" s="41"/>
      <c r="S30" s="41"/>
      <c r="T30" s="41"/>
      <c r="U30" s="41"/>
      <c r="V30" s="41"/>
      <c r="W30" s="41"/>
      <c r="X30" s="41"/>
      <c r="Y30" s="41"/>
      <c r="Z30" s="41"/>
    </row>
    <row r="31" spans="2:42" s="6" customFormat="1" ht="60" customHeight="1">
      <c r="B31" s="404"/>
      <c r="C31" s="64" t="str">
        <f t="shared" si="10"/>
        <v/>
      </c>
      <c r="D31" s="64" t="str">
        <f t="shared" si="11"/>
        <v/>
      </c>
      <c r="E31" s="64">
        <f t="shared" si="17"/>
        <v>1</v>
      </c>
      <c r="F31" s="64" t="str">
        <f t="shared" si="13"/>
        <v/>
      </c>
      <c r="G31" s="64" t="str">
        <f t="shared" si="14"/>
        <v/>
      </c>
      <c r="H31" s="64" t="str">
        <f t="shared" si="15"/>
        <v/>
      </c>
      <c r="I31" s="64" t="str">
        <f t="shared" si="16"/>
        <v/>
      </c>
      <c r="J31" s="93" t="s">
        <v>76</v>
      </c>
      <c r="K31" s="227" t="s">
        <v>231</v>
      </c>
      <c r="L31" s="84">
        <v>1</v>
      </c>
      <c r="M31" s="84"/>
      <c r="N31" s="84"/>
      <c r="O31" s="84"/>
      <c r="P31" s="11"/>
      <c r="Q31" s="178" t="str">
        <f t="shared" si="8"/>
        <v/>
      </c>
      <c r="R31" s="41"/>
      <c r="S31" s="41"/>
      <c r="T31" s="41"/>
      <c r="U31" s="41"/>
      <c r="V31" s="41"/>
      <c r="W31" s="41"/>
      <c r="X31" s="41"/>
      <c r="Y31" s="41"/>
      <c r="Z31" s="41"/>
    </row>
    <row r="32" spans="2:42" s="6" customFormat="1" ht="60" customHeight="1">
      <c r="B32" s="404"/>
      <c r="C32" s="64">
        <f t="shared" si="10"/>
        <v>1</v>
      </c>
      <c r="D32" s="64" t="str">
        <f t="shared" si="11"/>
        <v/>
      </c>
      <c r="E32" s="64" t="str">
        <f t="shared" si="17"/>
        <v/>
      </c>
      <c r="F32" s="64" t="str">
        <f t="shared" si="13"/>
        <v/>
      </c>
      <c r="G32" s="64" t="str">
        <f t="shared" si="14"/>
        <v/>
      </c>
      <c r="H32" s="64" t="str">
        <f t="shared" si="15"/>
        <v/>
      </c>
      <c r="I32" s="64" t="str">
        <f t="shared" si="16"/>
        <v/>
      </c>
      <c r="J32" s="93" t="s">
        <v>17</v>
      </c>
      <c r="K32" s="227" t="s">
        <v>87</v>
      </c>
      <c r="L32" s="84">
        <v>1</v>
      </c>
      <c r="M32" s="84"/>
      <c r="N32" s="84"/>
      <c r="O32" s="84"/>
      <c r="P32" s="11"/>
      <c r="Q32" s="178" t="str">
        <f t="shared" si="8"/>
        <v/>
      </c>
      <c r="R32" s="41"/>
      <c r="S32" s="41"/>
      <c r="T32" s="41"/>
      <c r="U32" s="41"/>
      <c r="V32" s="41"/>
      <c r="W32" s="41"/>
      <c r="X32" s="41"/>
      <c r="Y32" s="41"/>
      <c r="Z32" s="41"/>
    </row>
    <row r="33" spans="2:26" s="6" customFormat="1" ht="60" customHeight="1">
      <c r="B33" s="404"/>
      <c r="C33" s="64" t="str">
        <f t="shared" si="10"/>
        <v/>
      </c>
      <c r="D33" s="64" t="str">
        <f t="shared" si="11"/>
        <v/>
      </c>
      <c r="E33" s="64">
        <v>1</v>
      </c>
      <c r="F33" s="64" t="str">
        <f t="shared" si="13"/>
        <v/>
      </c>
      <c r="G33" s="64">
        <v>1</v>
      </c>
      <c r="H33" s="64" t="str">
        <f t="shared" si="15"/>
        <v/>
      </c>
      <c r="I33" s="64" t="str">
        <f t="shared" si="16"/>
        <v/>
      </c>
      <c r="J33" s="93" t="s">
        <v>197</v>
      </c>
      <c r="K33" s="227" t="s">
        <v>88</v>
      </c>
      <c r="L33" s="84">
        <v>1</v>
      </c>
      <c r="M33" s="84"/>
      <c r="N33" s="84"/>
      <c r="O33" s="84"/>
      <c r="P33" s="11"/>
      <c r="Q33" s="178"/>
      <c r="R33" s="41"/>
      <c r="S33" s="41"/>
      <c r="T33" s="41"/>
      <c r="U33" s="41"/>
      <c r="V33" s="41"/>
      <c r="W33" s="41"/>
      <c r="X33" s="41"/>
      <c r="Y33" s="41"/>
      <c r="Z33" s="41"/>
    </row>
    <row r="34" spans="2:26" s="6" customFormat="1" ht="60" customHeight="1">
      <c r="B34" s="404"/>
      <c r="C34" s="64" t="str">
        <f t="shared" si="10"/>
        <v/>
      </c>
      <c r="D34" s="64" t="str">
        <f t="shared" si="11"/>
        <v/>
      </c>
      <c r="E34" s="64">
        <v>1</v>
      </c>
      <c r="F34" s="64" t="str">
        <f t="shared" si="13"/>
        <v/>
      </c>
      <c r="G34" s="64">
        <v>1</v>
      </c>
      <c r="H34" s="64" t="str">
        <f t="shared" si="15"/>
        <v/>
      </c>
      <c r="I34" s="64" t="str">
        <f t="shared" si="16"/>
        <v/>
      </c>
      <c r="J34" s="93" t="s">
        <v>197</v>
      </c>
      <c r="K34" s="227" t="s">
        <v>258</v>
      </c>
      <c r="L34" s="84">
        <v>1</v>
      </c>
      <c r="M34" s="84"/>
      <c r="N34" s="84"/>
      <c r="O34" s="84"/>
      <c r="P34" s="11"/>
      <c r="Q34" s="178" t="str">
        <f t="shared" si="8"/>
        <v/>
      </c>
      <c r="R34" s="41"/>
      <c r="S34" s="41"/>
      <c r="T34" s="41"/>
      <c r="U34" s="41"/>
      <c r="V34" s="41"/>
      <c r="W34" s="41"/>
      <c r="X34" s="41"/>
      <c r="Y34" s="41"/>
      <c r="Z34" s="41"/>
    </row>
    <row r="35" spans="2:26" s="6" customFormat="1" ht="60" customHeight="1">
      <c r="B35" s="404"/>
      <c r="C35" s="64"/>
      <c r="D35" s="64">
        <v>1</v>
      </c>
      <c r="E35" s="64"/>
      <c r="F35" s="64" t="str">
        <f t="shared" si="13"/>
        <v/>
      </c>
      <c r="G35" s="64"/>
      <c r="H35" s="64"/>
      <c r="I35" s="64"/>
      <c r="J35" s="93" t="s">
        <v>102</v>
      </c>
      <c r="K35" s="227" t="s">
        <v>89</v>
      </c>
      <c r="L35" s="84">
        <v>1</v>
      </c>
      <c r="M35" s="84"/>
      <c r="N35" s="84"/>
      <c r="O35" s="84"/>
      <c r="P35" s="11"/>
      <c r="Q35" s="178" t="str">
        <f t="shared" si="8"/>
        <v/>
      </c>
      <c r="R35" s="41"/>
      <c r="S35" s="41"/>
      <c r="T35" s="41"/>
      <c r="U35" s="41"/>
      <c r="V35" s="41"/>
      <c r="W35" s="41"/>
      <c r="X35" s="41"/>
      <c r="Y35" s="41"/>
      <c r="Z35" s="41"/>
    </row>
    <row r="36" spans="2:26" s="6" customFormat="1" ht="60" customHeight="1">
      <c r="B36" s="404"/>
      <c r="C36" s="64"/>
      <c r="D36" s="64"/>
      <c r="E36" s="64"/>
      <c r="F36" s="64">
        <v>1</v>
      </c>
      <c r="G36" s="64"/>
      <c r="H36" s="64">
        <v>1</v>
      </c>
      <c r="I36" s="64"/>
      <c r="J36" s="93" t="s">
        <v>201</v>
      </c>
      <c r="K36" s="227" t="s">
        <v>259</v>
      </c>
      <c r="L36" s="84">
        <v>1</v>
      </c>
      <c r="M36" s="84"/>
      <c r="N36" s="84"/>
      <c r="O36" s="84"/>
      <c r="P36" s="11"/>
      <c r="Q36" s="178" t="str">
        <f t="shared" si="8"/>
        <v/>
      </c>
      <c r="R36" s="41"/>
      <c r="S36" s="41"/>
      <c r="T36" s="41"/>
      <c r="U36" s="41"/>
      <c r="V36" s="41"/>
      <c r="W36" s="41"/>
      <c r="X36" s="41"/>
      <c r="Y36" s="41"/>
      <c r="Z36" s="41"/>
    </row>
    <row r="37" spans="2:26" s="6" customFormat="1" ht="60" customHeight="1">
      <c r="B37" s="404"/>
      <c r="C37" s="64"/>
      <c r="D37" s="64"/>
      <c r="E37" s="64"/>
      <c r="F37" s="64">
        <f t="shared" si="13"/>
        <v>1</v>
      </c>
      <c r="G37" s="64"/>
      <c r="H37" s="64"/>
      <c r="I37" s="64"/>
      <c r="J37" s="93" t="s">
        <v>165</v>
      </c>
      <c r="K37" s="227" t="s">
        <v>260</v>
      </c>
      <c r="L37" s="84">
        <v>1</v>
      </c>
      <c r="M37" s="84"/>
      <c r="N37" s="84"/>
      <c r="O37" s="84"/>
      <c r="P37" s="11"/>
      <c r="Q37" s="178" t="str">
        <f t="shared" si="8"/>
        <v/>
      </c>
      <c r="R37" s="41"/>
      <c r="S37" s="41"/>
      <c r="T37" s="41"/>
      <c r="U37" s="41"/>
      <c r="V37" s="41"/>
      <c r="W37" s="41"/>
      <c r="X37" s="41"/>
      <c r="Y37" s="41"/>
      <c r="Z37" s="41"/>
    </row>
    <row r="38" spans="2:26" s="6" customFormat="1" ht="60" customHeight="1">
      <c r="B38" s="404"/>
      <c r="C38" s="64"/>
      <c r="D38" s="64">
        <v>1</v>
      </c>
      <c r="E38" s="64"/>
      <c r="F38" s="64">
        <v>1</v>
      </c>
      <c r="G38" s="64"/>
      <c r="H38" s="64"/>
      <c r="I38" s="64"/>
      <c r="J38" s="93" t="s">
        <v>202</v>
      </c>
      <c r="K38" s="227" t="s">
        <v>532</v>
      </c>
      <c r="L38" s="84">
        <v>1</v>
      </c>
      <c r="M38" s="84"/>
      <c r="N38" s="84"/>
      <c r="O38" s="84"/>
      <c r="P38" s="11"/>
      <c r="Q38" s="178" t="str">
        <f t="shared" si="8"/>
        <v/>
      </c>
      <c r="R38" s="41"/>
      <c r="S38" s="41"/>
      <c r="T38" s="41"/>
      <c r="U38" s="41"/>
      <c r="V38" s="41"/>
      <c r="W38" s="41"/>
      <c r="X38" s="41"/>
      <c r="Y38" s="41"/>
      <c r="Z38" s="41"/>
    </row>
    <row r="39" spans="2:26" s="6" customFormat="1" ht="60" customHeight="1">
      <c r="B39" s="404"/>
      <c r="C39" s="64"/>
      <c r="D39" s="64"/>
      <c r="E39" s="64"/>
      <c r="F39" s="64">
        <f t="shared" si="13"/>
        <v>1</v>
      </c>
      <c r="G39" s="64"/>
      <c r="H39" s="64"/>
      <c r="I39" s="64"/>
      <c r="J39" s="93" t="s">
        <v>165</v>
      </c>
      <c r="K39" s="227" t="s">
        <v>375</v>
      </c>
      <c r="L39" s="84">
        <v>1</v>
      </c>
      <c r="M39" s="84"/>
      <c r="N39" s="84"/>
      <c r="O39" s="84"/>
      <c r="P39" s="11"/>
      <c r="Q39" s="178" t="str">
        <f t="shared" si="8"/>
        <v/>
      </c>
      <c r="R39" s="41"/>
      <c r="S39" s="41"/>
      <c r="T39" s="41"/>
      <c r="U39" s="41"/>
      <c r="V39" s="41"/>
      <c r="W39" s="41"/>
      <c r="X39" s="41"/>
      <c r="Y39" s="41"/>
      <c r="Z39" s="41"/>
    </row>
    <row r="40" spans="2:26" s="6" customFormat="1" ht="60" customHeight="1">
      <c r="B40" s="404"/>
      <c r="C40" s="64"/>
      <c r="D40" s="64"/>
      <c r="E40" s="64"/>
      <c r="F40" s="64">
        <v>1</v>
      </c>
      <c r="G40" s="64"/>
      <c r="H40" s="64"/>
      <c r="I40" s="64">
        <v>1</v>
      </c>
      <c r="J40" s="93" t="s">
        <v>129</v>
      </c>
      <c r="K40" s="227" t="s">
        <v>90</v>
      </c>
      <c r="L40" s="84"/>
      <c r="M40" s="84">
        <v>1</v>
      </c>
      <c r="N40" s="84"/>
      <c r="O40" s="84">
        <v>1</v>
      </c>
      <c r="P40" s="11"/>
      <c r="Q40" s="178" t="str">
        <f t="shared" si="8"/>
        <v/>
      </c>
      <c r="R40" s="41"/>
      <c r="S40" s="41"/>
      <c r="T40" s="41"/>
      <c r="U40" s="41"/>
      <c r="V40" s="41"/>
      <c r="W40" s="41"/>
      <c r="X40" s="41"/>
      <c r="Y40" s="41"/>
      <c r="Z40" s="41"/>
    </row>
    <row r="41" spans="2:26" s="6" customFormat="1" ht="60" customHeight="1">
      <c r="B41" s="404"/>
      <c r="C41" s="64"/>
      <c r="D41" s="64"/>
      <c r="E41" s="64">
        <v>1</v>
      </c>
      <c r="F41" s="64" t="str">
        <f t="shared" si="13"/>
        <v/>
      </c>
      <c r="G41" s="64"/>
      <c r="H41" s="64"/>
      <c r="I41" s="64"/>
      <c r="J41" s="93" t="s">
        <v>76</v>
      </c>
      <c r="K41" s="227" t="s">
        <v>91</v>
      </c>
      <c r="L41" s="84"/>
      <c r="M41" s="84">
        <v>1</v>
      </c>
      <c r="N41" s="84"/>
      <c r="O41" s="84"/>
      <c r="P41" s="11"/>
      <c r="Q41" s="178" t="str">
        <f t="shared" si="8"/>
        <v/>
      </c>
      <c r="R41" s="41"/>
      <c r="S41" s="41"/>
      <c r="T41" s="41"/>
      <c r="U41" s="41"/>
      <c r="V41" s="41"/>
      <c r="W41" s="41"/>
      <c r="X41" s="41"/>
      <c r="Y41" s="41"/>
      <c r="Z41" s="41"/>
    </row>
    <row r="42" spans="2:26" s="6" customFormat="1" ht="60" customHeight="1">
      <c r="B42" s="404"/>
      <c r="C42" s="64"/>
      <c r="D42" s="64"/>
      <c r="E42" s="64">
        <v>1</v>
      </c>
      <c r="F42" s="64" t="str">
        <f t="shared" si="13"/>
        <v/>
      </c>
      <c r="G42" s="64"/>
      <c r="H42" s="64"/>
      <c r="I42" s="64"/>
      <c r="J42" s="93" t="s">
        <v>76</v>
      </c>
      <c r="K42" s="227" t="s">
        <v>161</v>
      </c>
      <c r="L42" s="84"/>
      <c r="M42" s="84">
        <v>1</v>
      </c>
      <c r="N42" s="84"/>
      <c r="O42" s="84">
        <v>1</v>
      </c>
      <c r="P42" s="11"/>
      <c r="Q42" s="178" t="str">
        <f t="shared" si="8"/>
        <v/>
      </c>
      <c r="R42" s="41"/>
      <c r="S42" s="41"/>
      <c r="T42" s="41"/>
      <c r="U42" s="41"/>
      <c r="V42" s="41"/>
      <c r="W42" s="41"/>
      <c r="X42" s="41"/>
      <c r="Y42" s="41"/>
      <c r="Z42" s="41"/>
    </row>
    <row r="43" spans="2:26" s="6" customFormat="1" ht="60" customHeight="1">
      <c r="B43" s="404"/>
      <c r="C43" s="64" t="str">
        <f t="shared" si="10"/>
        <v/>
      </c>
      <c r="D43" s="64" t="str">
        <f t="shared" si="11"/>
        <v/>
      </c>
      <c r="E43" s="64" t="str">
        <f t="shared" ref="E43:E49" si="18">IF($J43="Sexual rights &amp; citizenship",1,"")</f>
        <v/>
      </c>
      <c r="F43" s="64">
        <f t="shared" si="13"/>
        <v>1</v>
      </c>
      <c r="G43" s="64" t="str">
        <f t="shared" si="14"/>
        <v/>
      </c>
      <c r="H43" s="64" t="str">
        <f t="shared" si="15"/>
        <v/>
      </c>
      <c r="I43" s="64" t="str">
        <f t="shared" si="16"/>
        <v/>
      </c>
      <c r="J43" s="93" t="s">
        <v>165</v>
      </c>
      <c r="K43" s="227" t="s">
        <v>162</v>
      </c>
      <c r="L43" s="84"/>
      <c r="M43" s="84">
        <v>1</v>
      </c>
      <c r="N43" s="84"/>
      <c r="O43" s="84"/>
      <c r="P43" s="11"/>
      <c r="Q43" s="178" t="str">
        <f t="shared" si="8"/>
        <v/>
      </c>
      <c r="R43" s="41"/>
      <c r="S43" s="41"/>
      <c r="T43" s="41"/>
      <c r="U43" s="41"/>
      <c r="V43" s="41"/>
      <c r="W43" s="41"/>
      <c r="X43" s="41"/>
      <c r="Y43" s="41"/>
      <c r="Z43" s="41"/>
    </row>
    <row r="44" spans="2:26" s="6" customFormat="1" ht="60" customHeight="1">
      <c r="B44" s="404"/>
      <c r="C44" s="64" t="str">
        <f t="shared" si="10"/>
        <v/>
      </c>
      <c r="D44" s="64" t="str">
        <f t="shared" si="11"/>
        <v/>
      </c>
      <c r="E44" s="64" t="str">
        <f t="shared" si="18"/>
        <v/>
      </c>
      <c r="F44" s="64">
        <f t="shared" si="13"/>
        <v>1</v>
      </c>
      <c r="G44" s="64" t="str">
        <f t="shared" si="14"/>
        <v/>
      </c>
      <c r="H44" s="64" t="str">
        <f t="shared" si="15"/>
        <v/>
      </c>
      <c r="I44" s="64" t="str">
        <f t="shared" si="16"/>
        <v/>
      </c>
      <c r="J44" s="93" t="s">
        <v>165</v>
      </c>
      <c r="K44" s="227" t="s">
        <v>163</v>
      </c>
      <c r="L44" s="84"/>
      <c r="M44" s="84"/>
      <c r="N44" s="84">
        <v>1</v>
      </c>
      <c r="O44" s="84"/>
      <c r="P44" s="11"/>
      <c r="Q44" s="178" t="str">
        <f t="shared" si="8"/>
        <v/>
      </c>
      <c r="R44" s="41"/>
      <c r="S44" s="41"/>
      <c r="T44" s="41"/>
      <c r="U44" s="41"/>
      <c r="V44" s="41"/>
      <c r="W44" s="41"/>
      <c r="X44" s="41"/>
      <c r="Y44" s="41"/>
      <c r="Z44" s="41"/>
    </row>
    <row r="45" spans="2:26" s="6" customFormat="1" ht="60" customHeight="1">
      <c r="B45" s="417"/>
      <c r="C45" s="65" t="str">
        <f t="shared" si="10"/>
        <v/>
      </c>
      <c r="D45" s="65" t="str">
        <f t="shared" si="11"/>
        <v/>
      </c>
      <c r="E45" s="65">
        <f t="shared" si="18"/>
        <v>1</v>
      </c>
      <c r="F45" s="65" t="str">
        <f t="shared" si="13"/>
        <v/>
      </c>
      <c r="G45" s="65" t="str">
        <f t="shared" si="14"/>
        <v/>
      </c>
      <c r="H45" s="65" t="str">
        <f t="shared" si="15"/>
        <v/>
      </c>
      <c r="I45" s="65" t="str">
        <f t="shared" si="16"/>
        <v/>
      </c>
      <c r="J45" s="93" t="s">
        <v>76</v>
      </c>
      <c r="K45" s="227" t="s">
        <v>164</v>
      </c>
      <c r="L45" s="92"/>
      <c r="M45" s="85"/>
      <c r="N45" s="85">
        <v>1</v>
      </c>
      <c r="O45" s="85">
        <v>1</v>
      </c>
      <c r="P45" s="15"/>
      <c r="Q45" s="179" t="str">
        <f t="shared" si="8"/>
        <v/>
      </c>
      <c r="R45" s="41"/>
      <c r="S45" s="41"/>
      <c r="T45" s="41"/>
      <c r="U45" s="41"/>
      <c r="V45" s="41"/>
      <c r="W45" s="41"/>
      <c r="X45" s="41"/>
      <c r="Y45" s="41"/>
      <c r="Z45" s="41"/>
    </row>
    <row r="46" spans="2:26" s="6" customFormat="1" ht="60" customHeight="1">
      <c r="B46" s="403" t="s">
        <v>58</v>
      </c>
      <c r="C46" s="62" t="str">
        <f t="shared" si="10"/>
        <v/>
      </c>
      <c r="D46" s="62" t="str">
        <f t="shared" si="11"/>
        <v/>
      </c>
      <c r="E46" s="62" t="str">
        <f t="shared" si="18"/>
        <v/>
      </c>
      <c r="F46" s="62" t="str">
        <f t="shared" si="13"/>
        <v/>
      </c>
      <c r="G46" s="62" t="str">
        <f t="shared" si="14"/>
        <v/>
      </c>
      <c r="H46" s="62" t="str">
        <f t="shared" si="15"/>
        <v/>
      </c>
      <c r="I46" s="62">
        <f t="shared" si="16"/>
        <v>1</v>
      </c>
      <c r="J46" s="95" t="s">
        <v>96</v>
      </c>
      <c r="K46" s="229" t="s">
        <v>261</v>
      </c>
      <c r="L46" s="86">
        <v>1</v>
      </c>
      <c r="M46" s="86"/>
      <c r="N46" s="86"/>
      <c r="O46" s="86"/>
      <c r="P46" s="11"/>
      <c r="Q46" s="178" t="str">
        <f t="shared" si="8"/>
        <v/>
      </c>
      <c r="R46" s="41"/>
      <c r="S46" s="41"/>
      <c r="T46" s="41"/>
      <c r="U46" s="41"/>
      <c r="V46" s="41"/>
      <c r="W46" s="41"/>
      <c r="X46" s="41"/>
      <c r="Y46" s="41"/>
      <c r="Z46" s="41"/>
    </row>
    <row r="47" spans="2:26" s="6" customFormat="1" ht="60" customHeight="1">
      <c r="B47" s="404"/>
      <c r="C47" s="63" t="str">
        <f t="shared" si="10"/>
        <v/>
      </c>
      <c r="D47" s="63" t="str">
        <f t="shared" si="11"/>
        <v/>
      </c>
      <c r="E47" s="63" t="str">
        <f t="shared" si="18"/>
        <v/>
      </c>
      <c r="F47" s="63" t="str">
        <f t="shared" si="13"/>
        <v/>
      </c>
      <c r="G47" s="63" t="str">
        <f t="shared" si="14"/>
        <v/>
      </c>
      <c r="H47" s="63">
        <v>1</v>
      </c>
      <c r="I47" s="63">
        <v>1</v>
      </c>
      <c r="J47" s="96" t="s">
        <v>203</v>
      </c>
      <c r="K47" s="230" t="s">
        <v>262</v>
      </c>
      <c r="L47" s="86">
        <v>1</v>
      </c>
      <c r="M47" s="86"/>
      <c r="N47" s="86"/>
      <c r="O47" s="86"/>
      <c r="P47" s="11"/>
      <c r="Q47" s="178" t="str">
        <f t="shared" si="8"/>
        <v/>
      </c>
      <c r="R47" s="41"/>
      <c r="S47" s="41"/>
      <c r="T47" s="41"/>
      <c r="U47" s="41"/>
      <c r="V47" s="41"/>
      <c r="W47" s="41"/>
      <c r="X47" s="41"/>
      <c r="Y47" s="41"/>
      <c r="Z47" s="41"/>
    </row>
    <row r="48" spans="2:26" s="6" customFormat="1" ht="60" customHeight="1">
      <c r="B48" s="404"/>
      <c r="C48" s="63" t="str">
        <f t="shared" si="10"/>
        <v/>
      </c>
      <c r="D48" s="63" t="str">
        <f t="shared" si="11"/>
        <v/>
      </c>
      <c r="E48" s="63" t="str">
        <f t="shared" si="18"/>
        <v/>
      </c>
      <c r="F48" s="63" t="str">
        <f t="shared" si="13"/>
        <v/>
      </c>
      <c r="G48" s="63" t="str">
        <f t="shared" si="14"/>
        <v/>
      </c>
      <c r="H48" s="63" t="str">
        <f t="shared" si="15"/>
        <v/>
      </c>
      <c r="I48" s="63">
        <f t="shared" si="16"/>
        <v>1</v>
      </c>
      <c r="J48" s="96" t="s">
        <v>96</v>
      </c>
      <c r="K48" s="230" t="s">
        <v>97</v>
      </c>
      <c r="L48" s="86">
        <v>1</v>
      </c>
      <c r="M48" s="86"/>
      <c r="N48" s="86"/>
      <c r="O48" s="86"/>
      <c r="P48" s="11"/>
      <c r="Q48" s="178" t="str">
        <f t="shared" si="8"/>
        <v/>
      </c>
      <c r="R48" s="41"/>
      <c r="S48" s="41"/>
      <c r="T48" s="41"/>
      <c r="U48" s="41"/>
      <c r="V48" s="41"/>
      <c r="W48" s="41"/>
      <c r="X48" s="41"/>
      <c r="Y48" s="41"/>
      <c r="Z48" s="41"/>
    </row>
    <row r="49" spans="2:26" s="6" customFormat="1" ht="60" customHeight="1">
      <c r="B49" s="404"/>
      <c r="C49" s="63" t="str">
        <f t="shared" si="10"/>
        <v/>
      </c>
      <c r="D49" s="63" t="str">
        <f t="shared" si="11"/>
        <v/>
      </c>
      <c r="E49" s="63" t="str">
        <f t="shared" si="18"/>
        <v/>
      </c>
      <c r="F49" s="63" t="str">
        <f t="shared" si="13"/>
        <v/>
      </c>
      <c r="G49" s="63" t="str">
        <f t="shared" si="14"/>
        <v/>
      </c>
      <c r="H49" s="63" t="str">
        <f t="shared" si="15"/>
        <v/>
      </c>
      <c r="I49" s="63">
        <f t="shared" si="16"/>
        <v>1</v>
      </c>
      <c r="J49" s="96" t="s">
        <v>96</v>
      </c>
      <c r="K49" s="230" t="s">
        <v>263</v>
      </c>
      <c r="L49" s="86">
        <v>1</v>
      </c>
      <c r="M49" s="86"/>
      <c r="N49" s="86"/>
      <c r="O49" s="129">
        <v>1</v>
      </c>
      <c r="P49" s="11"/>
      <c r="Q49" s="178" t="str">
        <f t="shared" si="8"/>
        <v/>
      </c>
      <c r="R49" s="41"/>
      <c r="S49" s="41"/>
      <c r="T49" s="41"/>
      <c r="U49" s="41"/>
      <c r="V49" s="41"/>
      <c r="W49" s="41"/>
      <c r="X49" s="41"/>
      <c r="Y49" s="41"/>
      <c r="Z49" s="41"/>
    </row>
    <row r="50" spans="2:26" s="6" customFormat="1" ht="60" customHeight="1">
      <c r="B50" s="404"/>
      <c r="C50" s="63" t="str">
        <f t="shared" si="10"/>
        <v/>
      </c>
      <c r="D50" s="63" t="str">
        <f t="shared" si="11"/>
        <v/>
      </c>
      <c r="E50" s="63">
        <v>1</v>
      </c>
      <c r="F50" s="63" t="str">
        <f t="shared" si="13"/>
        <v/>
      </c>
      <c r="G50" s="63" t="str">
        <f t="shared" si="14"/>
        <v/>
      </c>
      <c r="H50" s="63" t="str">
        <f t="shared" si="15"/>
        <v/>
      </c>
      <c r="I50" s="63">
        <v>1</v>
      </c>
      <c r="J50" s="96" t="s">
        <v>204</v>
      </c>
      <c r="K50" s="230" t="s">
        <v>481</v>
      </c>
      <c r="L50" s="86">
        <v>1</v>
      </c>
      <c r="M50" s="86"/>
      <c r="N50" s="86"/>
      <c r="O50" s="129">
        <v>1</v>
      </c>
      <c r="P50" s="11"/>
      <c r="Q50" s="178" t="str">
        <f t="shared" si="8"/>
        <v/>
      </c>
      <c r="R50" s="41"/>
      <c r="S50" s="41"/>
      <c r="T50" s="41"/>
      <c r="U50" s="41"/>
      <c r="V50" s="41"/>
      <c r="W50" s="41"/>
      <c r="X50" s="41"/>
      <c r="Y50" s="41"/>
      <c r="Z50" s="41"/>
    </row>
    <row r="51" spans="2:26" s="6" customFormat="1" ht="60" customHeight="1">
      <c r="B51" s="404"/>
      <c r="C51" s="63" t="str">
        <f t="shared" si="10"/>
        <v/>
      </c>
      <c r="D51" s="63" t="str">
        <f t="shared" si="11"/>
        <v/>
      </c>
      <c r="E51" s="63" t="str">
        <f t="shared" ref="E51:E75" si="19">IF($J51="Sexual rights &amp; citizenship",1,"")</f>
        <v/>
      </c>
      <c r="F51" s="63" t="str">
        <f t="shared" si="13"/>
        <v/>
      </c>
      <c r="G51" s="63">
        <v>1</v>
      </c>
      <c r="H51" s="63" t="str">
        <f t="shared" si="15"/>
        <v/>
      </c>
      <c r="I51" s="63">
        <v>1</v>
      </c>
      <c r="J51" s="96" t="s">
        <v>122</v>
      </c>
      <c r="K51" s="230" t="s">
        <v>264</v>
      </c>
      <c r="L51" s="86">
        <v>1</v>
      </c>
      <c r="M51" s="86"/>
      <c r="N51" s="86"/>
      <c r="O51" s="86"/>
      <c r="P51" s="11"/>
      <c r="Q51" s="178" t="str">
        <f t="shared" si="8"/>
        <v/>
      </c>
      <c r="R51" s="41"/>
      <c r="S51" s="41"/>
      <c r="T51" s="41"/>
      <c r="U51" s="41"/>
      <c r="V51" s="41"/>
      <c r="W51" s="41"/>
      <c r="X51" s="41"/>
      <c r="Y51" s="41"/>
      <c r="Z51" s="41"/>
    </row>
    <row r="52" spans="2:26" s="6" customFormat="1" ht="60" customHeight="1">
      <c r="B52" s="404"/>
      <c r="C52" s="63" t="str">
        <f t="shared" si="10"/>
        <v/>
      </c>
      <c r="D52" s="63" t="str">
        <f t="shared" si="11"/>
        <v/>
      </c>
      <c r="E52" s="63" t="str">
        <f t="shared" si="19"/>
        <v/>
      </c>
      <c r="F52" s="63" t="str">
        <f t="shared" si="13"/>
        <v/>
      </c>
      <c r="G52" s="63">
        <v>1</v>
      </c>
      <c r="H52" s="63" t="str">
        <f t="shared" si="15"/>
        <v/>
      </c>
      <c r="I52" s="63">
        <v>1</v>
      </c>
      <c r="J52" s="96" t="s">
        <v>122</v>
      </c>
      <c r="K52" s="230" t="s">
        <v>339</v>
      </c>
      <c r="L52" s="86">
        <v>1</v>
      </c>
      <c r="M52" s="86"/>
      <c r="N52" s="86"/>
      <c r="O52" s="86"/>
      <c r="P52" s="11"/>
      <c r="Q52" s="178" t="str">
        <f t="shared" si="8"/>
        <v/>
      </c>
      <c r="R52" s="41"/>
      <c r="S52" s="41"/>
      <c r="T52" s="41"/>
      <c r="U52" s="41"/>
      <c r="V52" s="41"/>
      <c r="W52" s="41"/>
      <c r="X52" s="41"/>
      <c r="Y52" s="41"/>
      <c r="Z52" s="41"/>
    </row>
    <row r="53" spans="2:26" s="6" customFormat="1" ht="60" customHeight="1">
      <c r="B53" s="404"/>
      <c r="C53" s="63" t="str">
        <f t="shared" si="10"/>
        <v/>
      </c>
      <c r="D53" s="63" t="str">
        <f t="shared" si="11"/>
        <v/>
      </c>
      <c r="E53" s="63" t="str">
        <f t="shared" si="19"/>
        <v/>
      </c>
      <c r="F53" s="63" t="str">
        <f t="shared" si="13"/>
        <v/>
      </c>
      <c r="G53" s="63">
        <v>1</v>
      </c>
      <c r="H53" s="63" t="str">
        <f t="shared" si="15"/>
        <v/>
      </c>
      <c r="I53" s="63">
        <v>1</v>
      </c>
      <c r="J53" s="96" t="s">
        <v>122</v>
      </c>
      <c r="K53" s="230" t="s">
        <v>232</v>
      </c>
      <c r="L53" s="86">
        <v>1</v>
      </c>
      <c r="M53" s="86"/>
      <c r="N53" s="86"/>
      <c r="O53" s="86"/>
      <c r="P53" s="11"/>
      <c r="Q53" s="178" t="str">
        <f t="shared" si="8"/>
        <v/>
      </c>
      <c r="R53" s="41"/>
      <c r="S53" s="41"/>
      <c r="T53" s="41"/>
      <c r="U53" s="41"/>
      <c r="V53" s="41"/>
      <c r="W53" s="41"/>
      <c r="X53" s="41"/>
      <c r="Y53" s="41"/>
      <c r="Z53" s="41"/>
    </row>
    <row r="54" spans="2:26" s="6" customFormat="1" ht="60" customHeight="1">
      <c r="B54" s="404"/>
      <c r="C54" s="63" t="str">
        <f t="shared" si="10"/>
        <v/>
      </c>
      <c r="D54" s="63" t="str">
        <f t="shared" si="11"/>
        <v/>
      </c>
      <c r="E54" s="63" t="str">
        <f t="shared" si="19"/>
        <v/>
      </c>
      <c r="F54" s="63" t="str">
        <f t="shared" si="13"/>
        <v/>
      </c>
      <c r="G54" s="63" t="str">
        <f t="shared" si="14"/>
        <v/>
      </c>
      <c r="H54" s="63" t="str">
        <f t="shared" si="15"/>
        <v/>
      </c>
      <c r="I54" s="63">
        <f t="shared" si="16"/>
        <v>1</v>
      </c>
      <c r="J54" s="96" t="s">
        <v>96</v>
      </c>
      <c r="K54" s="230" t="s">
        <v>533</v>
      </c>
      <c r="L54" s="86"/>
      <c r="M54" s="86">
        <v>1</v>
      </c>
      <c r="N54" s="86"/>
      <c r="O54" s="86">
        <v>1</v>
      </c>
      <c r="P54" s="11"/>
      <c r="Q54" s="178" t="str">
        <f t="shared" si="8"/>
        <v/>
      </c>
      <c r="R54" s="41"/>
      <c r="S54" s="41"/>
      <c r="T54" s="41"/>
      <c r="U54" s="41"/>
      <c r="V54" s="41"/>
      <c r="W54" s="41"/>
      <c r="X54" s="41"/>
      <c r="Y54" s="41"/>
      <c r="Z54" s="41"/>
    </row>
    <row r="55" spans="2:26" s="6" customFormat="1" ht="60" customHeight="1">
      <c r="B55" s="404"/>
      <c r="C55" s="63" t="str">
        <f t="shared" si="10"/>
        <v/>
      </c>
      <c r="D55" s="63" t="str">
        <f t="shared" si="11"/>
        <v/>
      </c>
      <c r="E55" s="63" t="str">
        <f t="shared" si="19"/>
        <v/>
      </c>
      <c r="F55" s="63" t="str">
        <f t="shared" si="13"/>
        <v/>
      </c>
      <c r="G55" s="63" t="str">
        <f t="shared" si="14"/>
        <v/>
      </c>
      <c r="H55" s="63" t="str">
        <f t="shared" si="15"/>
        <v/>
      </c>
      <c r="I55" s="63">
        <f t="shared" si="16"/>
        <v>1</v>
      </c>
      <c r="J55" s="96" t="s">
        <v>96</v>
      </c>
      <c r="K55" s="230" t="s">
        <v>340</v>
      </c>
      <c r="L55" s="86"/>
      <c r="M55" s="86">
        <v>1</v>
      </c>
      <c r="N55" s="86"/>
      <c r="O55" s="86"/>
      <c r="P55" s="11"/>
      <c r="Q55" s="178" t="str">
        <f t="shared" si="8"/>
        <v/>
      </c>
      <c r="R55" s="41"/>
      <c r="S55" s="41"/>
      <c r="T55" s="41"/>
      <c r="U55" s="41"/>
      <c r="V55" s="41"/>
      <c r="W55" s="41"/>
      <c r="X55" s="41"/>
      <c r="Y55" s="41"/>
      <c r="Z55" s="41"/>
    </row>
    <row r="56" spans="2:26" s="6" customFormat="1" ht="60" customHeight="1">
      <c r="B56" s="404"/>
      <c r="C56" s="63" t="str">
        <f t="shared" si="10"/>
        <v/>
      </c>
      <c r="D56" s="63" t="str">
        <f t="shared" si="11"/>
        <v/>
      </c>
      <c r="E56" s="63" t="str">
        <f t="shared" si="19"/>
        <v/>
      </c>
      <c r="F56" s="63" t="str">
        <f t="shared" si="13"/>
        <v/>
      </c>
      <c r="G56" s="63" t="str">
        <f t="shared" si="14"/>
        <v/>
      </c>
      <c r="H56" s="63" t="str">
        <f t="shared" si="15"/>
        <v/>
      </c>
      <c r="I56" s="63">
        <f t="shared" si="16"/>
        <v>1</v>
      </c>
      <c r="J56" s="96" t="s">
        <v>96</v>
      </c>
      <c r="K56" s="230" t="s">
        <v>534</v>
      </c>
      <c r="L56" s="86"/>
      <c r="M56" s="86">
        <v>1</v>
      </c>
      <c r="N56" s="86"/>
      <c r="O56" s="86">
        <v>1</v>
      </c>
      <c r="P56" s="11"/>
      <c r="Q56" s="178" t="str">
        <f t="shared" si="8"/>
        <v/>
      </c>
      <c r="R56" s="41"/>
      <c r="S56" s="41"/>
      <c r="T56" s="41"/>
      <c r="U56" s="41"/>
      <c r="V56" s="41"/>
      <c r="W56" s="41"/>
      <c r="X56" s="41"/>
      <c r="Y56" s="41"/>
      <c r="Z56" s="41"/>
    </row>
    <row r="57" spans="2:26" s="6" customFormat="1" ht="60" customHeight="1">
      <c r="B57" s="404"/>
      <c r="C57" s="64" t="str">
        <f t="shared" si="10"/>
        <v/>
      </c>
      <c r="D57" s="63" t="str">
        <f t="shared" si="11"/>
        <v/>
      </c>
      <c r="E57" s="64" t="str">
        <f t="shared" si="19"/>
        <v/>
      </c>
      <c r="F57" s="64" t="str">
        <f t="shared" si="13"/>
        <v/>
      </c>
      <c r="G57" s="64" t="str">
        <f t="shared" si="14"/>
        <v/>
      </c>
      <c r="H57" s="64" t="str">
        <f t="shared" si="15"/>
        <v/>
      </c>
      <c r="I57" s="64">
        <f t="shared" si="16"/>
        <v>1</v>
      </c>
      <c r="J57" s="96" t="s">
        <v>96</v>
      </c>
      <c r="K57" s="230" t="s">
        <v>341</v>
      </c>
      <c r="L57" s="88"/>
      <c r="M57" s="88"/>
      <c r="N57" s="88">
        <v>1</v>
      </c>
      <c r="O57" s="88"/>
      <c r="P57" s="11"/>
      <c r="Q57" s="178" t="str">
        <f t="shared" si="8"/>
        <v/>
      </c>
      <c r="R57" s="41"/>
      <c r="S57" s="41"/>
      <c r="T57" s="41"/>
      <c r="U57" s="41"/>
      <c r="V57" s="41"/>
      <c r="W57" s="41"/>
      <c r="X57" s="41"/>
      <c r="Y57" s="41"/>
      <c r="Z57" s="41"/>
    </row>
    <row r="58" spans="2:26" s="6" customFormat="1" ht="60" customHeight="1">
      <c r="B58" s="417"/>
      <c r="C58" s="66" t="str">
        <f t="shared" si="10"/>
        <v/>
      </c>
      <c r="D58" s="66" t="str">
        <f t="shared" si="11"/>
        <v/>
      </c>
      <c r="E58" s="66" t="str">
        <f t="shared" si="19"/>
        <v/>
      </c>
      <c r="F58" s="66" t="str">
        <f t="shared" si="13"/>
        <v/>
      </c>
      <c r="G58" s="66" t="str">
        <f t="shared" si="14"/>
        <v/>
      </c>
      <c r="H58" s="66" t="str">
        <f t="shared" si="15"/>
        <v/>
      </c>
      <c r="I58" s="66">
        <f t="shared" si="16"/>
        <v>1</v>
      </c>
      <c r="J58" s="94" t="s">
        <v>96</v>
      </c>
      <c r="K58" s="231" t="s">
        <v>95</v>
      </c>
      <c r="L58" s="92"/>
      <c r="M58" s="85"/>
      <c r="N58" s="85">
        <v>1</v>
      </c>
      <c r="O58" s="85"/>
      <c r="P58" s="15"/>
      <c r="Q58" s="179" t="str">
        <f t="shared" si="8"/>
        <v/>
      </c>
      <c r="R58" s="41"/>
      <c r="S58" s="41"/>
      <c r="T58" s="41"/>
      <c r="U58" s="41"/>
      <c r="V58" s="41"/>
      <c r="W58" s="41"/>
      <c r="X58" s="41"/>
      <c r="Y58" s="41"/>
      <c r="Z58" s="41"/>
    </row>
    <row r="59" spans="2:26" s="6" customFormat="1" ht="60" customHeight="1">
      <c r="B59" s="404" t="s">
        <v>279</v>
      </c>
      <c r="C59" s="63" t="str">
        <f t="shared" si="10"/>
        <v/>
      </c>
      <c r="D59" s="63" t="str">
        <f t="shared" si="11"/>
        <v/>
      </c>
      <c r="E59" s="63" t="str">
        <f t="shared" si="19"/>
        <v/>
      </c>
      <c r="F59" s="63" t="str">
        <f t="shared" si="13"/>
        <v/>
      </c>
      <c r="G59" s="63"/>
      <c r="H59" s="63"/>
      <c r="I59" s="63">
        <f t="shared" si="16"/>
        <v>1</v>
      </c>
      <c r="J59" s="96" t="s">
        <v>96</v>
      </c>
      <c r="K59" s="229" t="s">
        <v>443</v>
      </c>
      <c r="L59" s="86"/>
      <c r="M59" s="86"/>
      <c r="N59" s="86"/>
      <c r="O59" s="86">
        <v>1</v>
      </c>
      <c r="P59" s="11"/>
      <c r="Q59" s="181" t="str">
        <f t="shared" si="8"/>
        <v/>
      </c>
      <c r="R59" s="41"/>
      <c r="S59" s="41"/>
      <c r="T59" s="41"/>
      <c r="U59" s="41"/>
      <c r="V59" s="41"/>
      <c r="W59" s="41"/>
      <c r="X59" s="41"/>
      <c r="Y59" s="41"/>
      <c r="Z59" s="41"/>
    </row>
    <row r="60" spans="2:26" s="6" customFormat="1" ht="60" customHeight="1">
      <c r="B60" s="404"/>
      <c r="C60" s="63"/>
      <c r="D60" s="63"/>
      <c r="E60" s="63"/>
      <c r="F60" s="63"/>
      <c r="G60" s="63">
        <v>1</v>
      </c>
      <c r="H60" s="63" t="str">
        <f t="shared" si="15"/>
        <v/>
      </c>
      <c r="I60" s="63">
        <v>1</v>
      </c>
      <c r="J60" s="96" t="s">
        <v>122</v>
      </c>
      <c r="K60" s="230" t="s">
        <v>276</v>
      </c>
      <c r="L60" s="86"/>
      <c r="M60" s="86"/>
      <c r="N60" s="86">
        <v>1</v>
      </c>
      <c r="O60" s="86"/>
      <c r="P60" s="11"/>
      <c r="Q60" s="181" t="str">
        <f t="shared" si="8"/>
        <v/>
      </c>
      <c r="R60" s="41"/>
      <c r="S60" s="41"/>
      <c r="T60" s="41"/>
      <c r="U60" s="41"/>
      <c r="V60" s="41"/>
      <c r="W60" s="41"/>
      <c r="X60" s="41"/>
      <c r="Y60" s="41"/>
      <c r="Z60" s="41"/>
    </row>
    <row r="61" spans="2:26" s="6" customFormat="1" ht="60" customHeight="1">
      <c r="B61" s="404"/>
      <c r="C61" s="64" t="str">
        <f t="shared" si="10"/>
        <v/>
      </c>
      <c r="D61" s="64">
        <v>1</v>
      </c>
      <c r="E61" s="64" t="str">
        <f t="shared" si="19"/>
        <v/>
      </c>
      <c r="F61" s="64" t="str">
        <f t="shared" si="13"/>
        <v/>
      </c>
      <c r="G61" s="64" t="str">
        <f t="shared" si="14"/>
        <v/>
      </c>
      <c r="H61" s="64" t="str">
        <f t="shared" si="15"/>
        <v/>
      </c>
      <c r="I61" s="64">
        <v>1</v>
      </c>
      <c r="J61" s="93" t="s">
        <v>123</v>
      </c>
      <c r="K61" s="227" t="s">
        <v>98</v>
      </c>
      <c r="L61" s="84">
        <v>1</v>
      </c>
      <c r="M61" s="84"/>
      <c r="N61" s="84"/>
      <c r="O61" s="84"/>
      <c r="P61" s="11"/>
      <c r="Q61" s="181" t="str">
        <f t="shared" si="8"/>
        <v/>
      </c>
      <c r="R61" s="41"/>
      <c r="S61" s="41"/>
      <c r="T61" s="41"/>
      <c r="U61" s="41"/>
      <c r="V61" s="41"/>
      <c r="W61" s="41"/>
      <c r="X61" s="41"/>
      <c r="Y61" s="41"/>
      <c r="Z61" s="41"/>
    </row>
    <row r="62" spans="2:26" s="6" customFormat="1" ht="60" customHeight="1">
      <c r="B62" s="404"/>
      <c r="C62" s="64" t="str">
        <f t="shared" si="10"/>
        <v/>
      </c>
      <c r="D62" s="64" t="str">
        <f t="shared" si="11"/>
        <v/>
      </c>
      <c r="E62" s="64" t="str">
        <f t="shared" si="19"/>
        <v/>
      </c>
      <c r="F62" s="64" t="str">
        <f t="shared" si="13"/>
        <v/>
      </c>
      <c r="G62" s="64" t="str">
        <f t="shared" si="14"/>
        <v/>
      </c>
      <c r="H62" s="64" t="str">
        <f t="shared" si="15"/>
        <v/>
      </c>
      <c r="I62" s="64">
        <f t="shared" si="16"/>
        <v>1</v>
      </c>
      <c r="J62" s="93" t="s">
        <v>96</v>
      </c>
      <c r="K62" s="227" t="s">
        <v>277</v>
      </c>
      <c r="L62" s="84"/>
      <c r="M62" s="84">
        <v>1</v>
      </c>
      <c r="N62" s="84"/>
      <c r="O62" s="84"/>
      <c r="P62" s="11"/>
      <c r="Q62" s="181" t="str">
        <f t="shared" si="8"/>
        <v/>
      </c>
      <c r="R62" s="41"/>
      <c r="S62" s="41"/>
      <c r="T62" s="41"/>
      <c r="U62" s="41"/>
      <c r="V62" s="41"/>
      <c r="W62" s="41"/>
      <c r="X62" s="41"/>
      <c r="Y62" s="41"/>
      <c r="Z62" s="41"/>
    </row>
    <row r="63" spans="2:26" s="6" customFormat="1" ht="60" customHeight="1">
      <c r="B63" s="404"/>
      <c r="C63" s="64" t="str">
        <f t="shared" si="10"/>
        <v/>
      </c>
      <c r="D63" s="64" t="str">
        <f t="shared" si="11"/>
        <v/>
      </c>
      <c r="E63" s="64" t="str">
        <f t="shared" si="19"/>
        <v/>
      </c>
      <c r="F63" s="64" t="str">
        <f t="shared" si="13"/>
        <v/>
      </c>
      <c r="G63" s="64" t="str">
        <f t="shared" si="14"/>
        <v/>
      </c>
      <c r="H63" s="64" t="str">
        <f t="shared" si="15"/>
        <v/>
      </c>
      <c r="I63" s="64">
        <f t="shared" si="16"/>
        <v>1</v>
      </c>
      <c r="J63" s="93" t="s">
        <v>96</v>
      </c>
      <c r="K63" s="227" t="s">
        <v>99</v>
      </c>
      <c r="L63" s="84"/>
      <c r="M63" s="84"/>
      <c r="N63" s="84">
        <v>1</v>
      </c>
      <c r="O63" s="84"/>
      <c r="P63" s="11"/>
      <c r="Q63" s="181" t="str">
        <f t="shared" si="8"/>
        <v/>
      </c>
      <c r="R63" s="41"/>
      <c r="S63" s="41"/>
      <c r="T63" s="41"/>
      <c r="U63" s="41"/>
      <c r="V63" s="41"/>
      <c r="W63" s="41"/>
      <c r="X63" s="41"/>
      <c r="Y63" s="41"/>
      <c r="Z63" s="41"/>
    </row>
    <row r="64" spans="2:26" s="6" customFormat="1" ht="60" customHeight="1">
      <c r="B64" s="404"/>
      <c r="C64" s="64" t="str">
        <f t="shared" si="10"/>
        <v/>
      </c>
      <c r="D64" s="64" t="str">
        <f t="shared" si="11"/>
        <v/>
      </c>
      <c r="E64" s="64" t="str">
        <f t="shared" si="19"/>
        <v/>
      </c>
      <c r="F64" s="64" t="str">
        <f t="shared" si="13"/>
        <v/>
      </c>
      <c r="G64" s="64" t="str">
        <f t="shared" si="14"/>
        <v/>
      </c>
      <c r="H64" s="64" t="str">
        <f t="shared" si="15"/>
        <v/>
      </c>
      <c r="I64" s="64">
        <f t="shared" si="16"/>
        <v>1</v>
      </c>
      <c r="J64" s="93" t="s">
        <v>96</v>
      </c>
      <c r="K64" s="227" t="s">
        <v>100</v>
      </c>
      <c r="L64" s="84"/>
      <c r="M64" s="84"/>
      <c r="N64" s="84">
        <v>1</v>
      </c>
      <c r="O64" s="84"/>
      <c r="P64" s="11"/>
      <c r="Q64" s="181" t="str">
        <f t="shared" si="8"/>
        <v/>
      </c>
      <c r="R64" s="41"/>
      <c r="S64" s="41"/>
      <c r="T64" s="41"/>
      <c r="U64" s="41"/>
      <c r="V64" s="41"/>
      <c r="W64" s="41"/>
      <c r="X64" s="41"/>
      <c r="Y64" s="41"/>
      <c r="Z64" s="41"/>
    </row>
    <row r="65" spans="2:26" s="6" customFormat="1" ht="60" customHeight="1">
      <c r="B65" s="404"/>
      <c r="C65" s="64" t="str">
        <f t="shared" si="10"/>
        <v/>
      </c>
      <c r="D65" s="64">
        <v>1</v>
      </c>
      <c r="E65" s="64" t="str">
        <f t="shared" si="19"/>
        <v/>
      </c>
      <c r="F65" s="64" t="str">
        <f t="shared" si="13"/>
        <v/>
      </c>
      <c r="G65" s="64" t="str">
        <f t="shared" si="14"/>
        <v/>
      </c>
      <c r="H65" s="64" t="str">
        <f t="shared" si="15"/>
        <v/>
      </c>
      <c r="I65" s="64">
        <v>1</v>
      </c>
      <c r="J65" s="93" t="s">
        <v>124</v>
      </c>
      <c r="K65" s="227" t="s">
        <v>278</v>
      </c>
      <c r="L65" s="84"/>
      <c r="M65" s="84"/>
      <c r="N65" s="84">
        <v>1</v>
      </c>
      <c r="O65" s="84"/>
      <c r="P65" s="11"/>
      <c r="Q65" s="181" t="str">
        <f t="shared" si="8"/>
        <v/>
      </c>
      <c r="R65" s="41"/>
      <c r="S65" s="41"/>
      <c r="T65" s="41"/>
      <c r="U65" s="41"/>
      <c r="V65" s="41"/>
      <c r="W65" s="41"/>
      <c r="X65" s="41"/>
      <c r="Y65" s="41"/>
      <c r="Z65" s="41"/>
    </row>
    <row r="66" spans="2:26" s="6" customFormat="1" ht="60" customHeight="1">
      <c r="B66" s="404"/>
      <c r="C66" s="65"/>
      <c r="D66" s="65"/>
      <c r="E66" s="65"/>
      <c r="F66" s="65"/>
      <c r="G66" s="65"/>
      <c r="H66" s="65"/>
      <c r="I66" s="65">
        <f t="shared" si="16"/>
        <v>1</v>
      </c>
      <c r="J66" s="93" t="s">
        <v>96</v>
      </c>
      <c r="K66" s="227" t="s">
        <v>101</v>
      </c>
      <c r="L66" s="87"/>
      <c r="M66" s="87"/>
      <c r="N66" s="87">
        <v>1</v>
      </c>
      <c r="O66" s="87">
        <v>1</v>
      </c>
      <c r="P66" s="20"/>
      <c r="Q66" s="181" t="str">
        <f t="shared" si="8"/>
        <v/>
      </c>
      <c r="R66" s="41"/>
      <c r="S66" s="41"/>
      <c r="T66" s="41"/>
      <c r="U66" s="41"/>
      <c r="V66" s="41"/>
      <c r="W66" s="41"/>
      <c r="X66" s="41"/>
      <c r="Y66" s="41"/>
      <c r="Z66" s="41"/>
    </row>
    <row r="67" spans="2:26" s="6" customFormat="1" ht="60" customHeight="1">
      <c r="B67" s="417"/>
      <c r="C67" s="65" t="str">
        <f t="shared" si="10"/>
        <v/>
      </c>
      <c r="D67" s="65">
        <f t="shared" si="11"/>
        <v>1</v>
      </c>
      <c r="E67" s="65" t="str">
        <f t="shared" si="19"/>
        <v/>
      </c>
      <c r="F67" s="65" t="str">
        <f t="shared" si="13"/>
        <v/>
      </c>
      <c r="G67" s="65" t="str">
        <f t="shared" si="14"/>
        <v/>
      </c>
      <c r="H67" s="65" t="str">
        <f t="shared" si="15"/>
        <v/>
      </c>
      <c r="I67" s="65" t="str">
        <f t="shared" si="16"/>
        <v/>
      </c>
      <c r="J67" s="93" t="s">
        <v>102</v>
      </c>
      <c r="K67" s="227" t="s">
        <v>444</v>
      </c>
      <c r="L67" s="92"/>
      <c r="M67" s="85"/>
      <c r="N67" s="85"/>
      <c r="O67" s="85">
        <v>1</v>
      </c>
      <c r="P67" s="15"/>
      <c r="Q67" s="179" t="str">
        <f t="shared" si="8"/>
        <v/>
      </c>
      <c r="R67" s="41"/>
      <c r="S67" s="41"/>
      <c r="T67" s="41"/>
      <c r="U67" s="41"/>
      <c r="V67" s="41"/>
      <c r="W67" s="41"/>
      <c r="X67" s="41"/>
      <c r="Y67" s="41"/>
      <c r="Z67" s="41"/>
    </row>
    <row r="68" spans="2:26" s="6" customFormat="1" ht="60" customHeight="1">
      <c r="B68" s="403" t="s">
        <v>107</v>
      </c>
      <c r="C68" s="62" t="str">
        <f t="shared" si="10"/>
        <v/>
      </c>
      <c r="D68" s="62">
        <f t="shared" si="11"/>
        <v>1</v>
      </c>
      <c r="E68" s="62" t="str">
        <f t="shared" si="19"/>
        <v/>
      </c>
      <c r="F68" s="62" t="str">
        <f t="shared" si="13"/>
        <v/>
      </c>
      <c r="G68" s="62" t="str">
        <f t="shared" si="14"/>
        <v/>
      </c>
      <c r="H68" s="62" t="str">
        <f t="shared" si="15"/>
        <v/>
      </c>
      <c r="I68" s="62" t="str">
        <f t="shared" si="16"/>
        <v/>
      </c>
      <c r="J68" s="95" t="s">
        <v>102</v>
      </c>
      <c r="K68" s="229" t="s">
        <v>103</v>
      </c>
      <c r="L68" s="86">
        <v>1</v>
      </c>
      <c r="M68" s="86"/>
      <c r="N68" s="86"/>
      <c r="O68" s="86"/>
      <c r="P68" s="20"/>
      <c r="Q68" s="178" t="str">
        <f t="shared" si="8"/>
        <v/>
      </c>
      <c r="R68" s="41"/>
      <c r="S68" s="41"/>
      <c r="T68" s="41"/>
      <c r="U68" s="41"/>
      <c r="V68" s="41"/>
      <c r="W68" s="41"/>
      <c r="X68" s="41"/>
      <c r="Y68" s="41"/>
      <c r="Z68" s="41"/>
    </row>
    <row r="69" spans="2:26" s="6" customFormat="1" ht="60" customHeight="1">
      <c r="B69" s="404"/>
      <c r="C69" s="64" t="str">
        <f t="shared" si="10"/>
        <v/>
      </c>
      <c r="D69" s="64">
        <f t="shared" si="11"/>
        <v>1</v>
      </c>
      <c r="E69" s="64" t="str">
        <f t="shared" si="19"/>
        <v/>
      </c>
      <c r="F69" s="64" t="str">
        <f t="shared" si="13"/>
        <v/>
      </c>
      <c r="G69" s="64" t="str">
        <f t="shared" si="14"/>
        <v/>
      </c>
      <c r="H69" s="64" t="str">
        <f t="shared" si="15"/>
        <v/>
      </c>
      <c r="I69" s="64" t="str">
        <f t="shared" si="16"/>
        <v/>
      </c>
      <c r="J69" s="93" t="s">
        <v>102</v>
      </c>
      <c r="K69" s="227" t="s">
        <v>280</v>
      </c>
      <c r="L69" s="84">
        <v>1</v>
      </c>
      <c r="M69" s="84"/>
      <c r="N69" s="84"/>
      <c r="O69" s="84"/>
      <c r="P69" s="20"/>
      <c r="Q69" s="178" t="str">
        <f t="shared" si="8"/>
        <v/>
      </c>
      <c r="R69" s="41"/>
      <c r="S69" s="41"/>
      <c r="T69" s="41"/>
      <c r="U69" s="41"/>
      <c r="V69" s="41"/>
      <c r="W69" s="41"/>
      <c r="X69" s="41"/>
      <c r="Y69" s="41"/>
      <c r="Z69" s="41"/>
    </row>
    <row r="70" spans="2:26" s="6" customFormat="1" ht="60" customHeight="1">
      <c r="B70" s="404"/>
      <c r="C70" s="64" t="str">
        <f t="shared" si="10"/>
        <v/>
      </c>
      <c r="D70" s="64">
        <f t="shared" si="11"/>
        <v>1</v>
      </c>
      <c r="E70" s="64" t="str">
        <f t="shared" si="19"/>
        <v/>
      </c>
      <c r="F70" s="64" t="str">
        <f t="shared" si="13"/>
        <v/>
      </c>
      <c r="G70" s="64" t="str">
        <f t="shared" si="14"/>
        <v/>
      </c>
      <c r="H70" s="64" t="str">
        <f t="shared" si="15"/>
        <v/>
      </c>
      <c r="I70" s="64" t="str">
        <f t="shared" si="16"/>
        <v/>
      </c>
      <c r="J70" s="93" t="s">
        <v>102</v>
      </c>
      <c r="K70" s="227" t="s">
        <v>104</v>
      </c>
      <c r="L70" s="84">
        <v>1</v>
      </c>
      <c r="M70" s="84"/>
      <c r="N70" s="84"/>
      <c r="O70" s="84"/>
      <c r="P70" s="20"/>
      <c r="Q70" s="178" t="str">
        <f t="shared" ref="Q70:Q98" si="20">IF(OR(P70="yes, but needs improvement",P70="no"),"Please insert comment...","")</f>
        <v/>
      </c>
      <c r="R70" s="41"/>
      <c r="S70" s="41"/>
      <c r="T70" s="41"/>
      <c r="U70" s="41"/>
      <c r="V70" s="41"/>
      <c r="W70" s="41"/>
      <c r="X70" s="41"/>
      <c r="Y70" s="41"/>
      <c r="Z70" s="41"/>
    </row>
    <row r="71" spans="2:26" s="6" customFormat="1" ht="60" customHeight="1">
      <c r="B71" s="404"/>
      <c r="C71" s="64" t="str">
        <f t="shared" si="10"/>
        <v/>
      </c>
      <c r="D71" s="64">
        <f t="shared" si="11"/>
        <v>1</v>
      </c>
      <c r="E71" s="64" t="str">
        <f t="shared" si="19"/>
        <v/>
      </c>
      <c r="F71" s="64" t="str">
        <f t="shared" ref="F71:F117" si="21">IF($J71="Pleasure",1,"")</f>
        <v/>
      </c>
      <c r="G71" s="64" t="str">
        <f t="shared" si="14"/>
        <v/>
      </c>
      <c r="H71" s="64" t="str">
        <f t="shared" si="15"/>
        <v/>
      </c>
      <c r="I71" s="64" t="str">
        <f t="shared" si="16"/>
        <v/>
      </c>
      <c r="J71" s="93" t="s">
        <v>102</v>
      </c>
      <c r="K71" s="227" t="s">
        <v>233</v>
      </c>
      <c r="L71" s="84"/>
      <c r="M71" s="84">
        <v>1</v>
      </c>
      <c r="N71" s="84"/>
      <c r="O71" s="84"/>
      <c r="P71" s="20"/>
      <c r="Q71" s="178" t="str">
        <f t="shared" si="20"/>
        <v/>
      </c>
      <c r="R71" s="41"/>
      <c r="S71" s="41"/>
      <c r="T71" s="41"/>
      <c r="U71" s="41"/>
      <c r="V71" s="41"/>
      <c r="W71" s="41"/>
      <c r="X71" s="41"/>
      <c r="Y71" s="41"/>
      <c r="Z71" s="41"/>
    </row>
    <row r="72" spans="2:26" s="6" customFormat="1" ht="60" customHeight="1">
      <c r="B72" s="404"/>
      <c r="C72" s="64" t="str">
        <f t="shared" si="10"/>
        <v/>
      </c>
      <c r="D72" s="64">
        <f t="shared" si="11"/>
        <v>1</v>
      </c>
      <c r="E72" s="64" t="str">
        <f t="shared" si="19"/>
        <v/>
      </c>
      <c r="F72" s="64" t="str">
        <f t="shared" si="21"/>
        <v/>
      </c>
      <c r="G72" s="64" t="str">
        <f t="shared" si="14"/>
        <v/>
      </c>
      <c r="H72" s="64" t="str">
        <f t="shared" si="15"/>
        <v/>
      </c>
      <c r="I72" s="64" t="str">
        <f t="shared" si="16"/>
        <v/>
      </c>
      <c r="J72" s="93" t="s">
        <v>102</v>
      </c>
      <c r="K72" s="227" t="s">
        <v>105</v>
      </c>
      <c r="L72" s="84"/>
      <c r="M72" s="84">
        <v>1</v>
      </c>
      <c r="N72" s="84"/>
      <c r="O72" s="84">
        <v>1</v>
      </c>
      <c r="P72" s="20"/>
      <c r="Q72" s="178" t="str">
        <f t="shared" si="20"/>
        <v/>
      </c>
      <c r="R72" s="41"/>
      <c r="S72" s="41"/>
      <c r="T72" s="41"/>
      <c r="U72" s="41"/>
      <c r="V72" s="41"/>
      <c r="W72" s="41"/>
      <c r="X72" s="41"/>
      <c r="Y72" s="41"/>
      <c r="Z72" s="41"/>
    </row>
    <row r="73" spans="2:26" s="6" customFormat="1" ht="60" customHeight="1">
      <c r="B73" s="417"/>
      <c r="C73" s="65" t="str">
        <f t="shared" si="10"/>
        <v/>
      </c>
      <c r="D73" s="65">
        <f t="shared" si="11"/>
        <v>1</v>
      </c>
      <c r="E73" s="65" t="str">
        <f t="shared" si="19"/>
        <v/>
      </c>
      <c r="F73" s="65" t="str">
        <f t="shared" si="21"/>
        <v/>
      </c>
      <c r="G73" s="65" t="str">
        <f t="shared" si="14"/>
        <v/>
      </c>
      <c r="H73" s="65" t="str">
        <f t="shared" si="15"/>
        <v/>
      </c>
      <c r="I73" s="65" t="str">
        <f t="shared" si="16"/>
        <v/>
      </c>
      <c r="J73" s="93" t="s">
        <v>102</v>
      </c>
      <c r="K73" s="227" t="s">
        <v>106</v>
      </c>
      <c r="L73" s="87"/>
      <c r="M73" s="87"/>
      <c r="N73" s="87">
        <v>1</v>
      </c>
      <c r="O73" s="87"/>
      <c r="P73" s="15"/>
      <c r="Q73" s="179" t="str">
        <f t="shared" si="20"/>
        <v/>
      </c>
      <c r="R73" s="41"/>
      <c r="S73" s="41"/>
      <c r="T73" s="41"/>
      <c r="U73" s="41"/>
      <c r="V73" s="41"/>
      <c r="W73" s="41"/>
      <c r="X73" s="41"/>
      <c r="Y73" s="41"/>
      <c r="Z73" s="41"/>
    </row>
    <row r="74" spans="2:26" s="6" customFormat="1" ht="60" customHeight="1">
      <c r="B74" s="403" t="s">
        <v>61</v>
      </c>
      <c r="C74" s="62" t="str">
        <f t="shared" si="10"/>
        <v/>
      </c>
      <c r="D74" s="62">
        <f t="shared" si="11"/>
        <v>1</v>
      </c>
      <c r="E74" s="62" t="str">
        <f t="shared" si="19"/>
        <v/>
      </c>
      <c r="F74" s="62" t="str">
        <f t="shared" si="21"/>
        <v/>
      </c>
      <c r="G74" s="62" t="str">
        <f t="shared" si="14"/>
        <v/>
      </c>
      <c r="H74" s="62" t="str">
        <f t="shared" si="15"/>
        <v/>
      </c>
      <c r="I74" s="62" t="str">
        <f t="shared" si="16"/>
        <v/>
      </c>
      <c r="J74" s="95" t="s">
        <v>102</v>
      </c>
      <c r="K74" s="229" t="s">
        <v>281</v>
      </c>
      <c r="L74" s="89">
        <v>1</v>
      </c>
      <c r="M74" s="89"/>
      <c r="N74" s="89"/>
      <c r="O74" s="89"/>
      <c r="P74" s="20"/>
      <c r="Q74" s="178" t="str">
        <f t="shared" si="20"/>
        <v/>
      </c>
      <c r="R74" s="41"/>
      <c r="S74" s="41"/>
      <c r="T74" s="41"/>
      <c r="U74" s="41"/>
      <c r="V74" s="41"/>
      <c r="W74" s="41"/>
      <c r="X74" s="41"/>
      <c r="Y74" s="41"/>
      <c r="Z74" s="41"/>
    </row>
    <row r="75" spans="2:26" s="6" customFormat="1" ht="60" customHeight="1">
      <c r="B75" s="404"/>
      <c r="C75" s="63" t="str">
        <f t="shared" si="10"/>
        <v/>
      </c>
      <c r="D75" s="63">
        <f t="shared" si="11"/>
        <v>1</v>
      </c>
      <c r="E75" s="63" t="str">
        <f t="shared" si="19"/>
        <v/>
      </c>
      <c r="F75" s="63" t="str">
        <f t="shared" si="21"/>
        <v/>
      </c>
      <c r="G75" s="63" t="str">
        <f t="shared" si="14"/>
        <v/>
      </c>
      <c r="H75" s="63" t="str">
        <f t="shared" si="15"/>
        <v/>
      </c>
      <c r="I75" s="63" t="str">
        <f t="shared" si="16"/>
        <v/>
      </c>
      <c r="J75" s="96" t="s">
        <v>102</v>
      </c>
      <c r="K75" s="230" t="s">
        <v>234</v>
      </c>
      <c r="L75" s="86">
        <v>1</v>
      </c>
      <c r="M75" s="86"/>
      <c r="N75" s="86"/>
      <c r="O75" s="86"/>
      <c r="P75" s="20"/>
      <c r="Q75" s="178" t="str">
        <f t="shared" si="20"/>
        <v/>
      </c>
      <c r="R75" s="41"/>
      <c r="S75" s="41"/>
      <c r="T75" s="41"/>
      <c r="U75" s="41"/>
      <c r="V75" s="41"/>
      <c r="W75" s="41"/>
      <c r="X75" s="41"/>
      <c r="Y75" s="41"/>
      <c r="Z75" s="41"/>
    </row>
    <row r="76" spans="2:26" s="6" customFormat="1" ht="60" customHeight="1">
      <c r="B76" s="404"/>
      <c r="C76" s="63" t="str">
        <f t="shared" si="10"/>
        <v/>
      </c>
      <c r="D76" s="63">
        <f t="shared" si="11"/>
        <v>1</v>
      </c>
      <c r="E76" s="63" t="str">
        <f t="shared" ref="E76:E87" si="22">IF($J76="Sexual rights &amp; citizenship",1,"")</f>
        <v/>
      </c>
      <c r="F76" s="63" t="str">
        <f t="shared" si="21"/>
        <v/>
      </c>
      <c r="G76" s="63" t="str">
        <f t="shared" si="14"/>
        <v/>
      </c>
      <c r="H76" s="63" t="str">
        <f t="shared" si="15"/>
        <v/>
      </c>
      <c r="I76" s="63" t="str">
        <f t="shared" si="16"/>
        <v/>
      </c>
      <c r="J76" s="96" t="s">
        <v>102</v>
      </c>
      <c r="K76" s="230" t="s">
        <v>235</v>
      </c>
      <c r="L76" s="86">
        <v>1</v>
      </c>
      <c r="M76" s="86"/>
      <c r="N76" s="86"/>
      <c r="O76" s="86"/>
      <c r="P76" s="20"/>
      <c r="Q76" s="178" t="str">
        <f t="shared" si="20"/>
        <v/>
      </c>
      <c r="R76" s="41"/>
      <c r="S76" s="41"/>
      <c r="T76" s="41"/>
      <c r="U76" s="41"/>
      <c r="V76" s="41"/>
      <c r="W76" s="41"/>
      <c r="X76" s="41"/>
      <c r="Y76" s="41"/>
      <c r="Z76" s="41"/>
    </row>
    <row r="77" spans="2:26" s="6" customFormat="1" ht="60" customHeight="1">
      <c r="B77" s="404"/>
      <c r="C77" s="63" t="str">
        <f t="shared" si="10"/>
        <v/>
      </c>
      <c r="D77" s="63">
        <f t="shared" si="11"/>
        <v>1</v>
      </c>
      <c r="E77" s="63" t="str">
        <f t="shared" si="22"/>
        <v/>
      </c>
      <c r="F77" s="63" t="str">
        <f t="shared" si="21"/>
        <v/>
      </c>
      <c r="G77" s="63" t="str">
        <f t="shared" si="14"/>
        <v/>
      </c>
      <c r="H77" s="63" t="str">
        <f t="shared" si="15"/>
        <v/>
      </c>
      <c r="I77" s="63" t="str">
        <f t="shared" si="16"/>
        <v/>
      </c>
      <c r="J77" s="96" t="s">
        <v>102</v>
      </c>
      <c r="K77" s="230" t="s">
        <v>108</v>
      </c>
      <c r="L77" s="86">
        <v>1</v>
      </c>
      <c r="M77" s="86"/>
      <c r="N77" s="86"/>
      <c r="O77" s="86"/>
      <c r="P77" s="20"/>
      <c r="Q77" s="178" t="str">
        <f t="shared" si="20"/>
        <v/>
      </c>
      <c r="R77" s="41"/>
      <c r="S77" s="41"/>
      <c r="T77" s="41"/>
      <c r="U77" s="41"/>
      <c r="V77" s="41"/>
      <c r="W77" s="41"/>
      <c r="X77" s="41"/>
      <c r="Y77" s="41"/>
      <c r="Z77" s="41"/>
    </row>
    <row r="78" spans="2:26" s="6" customFormat="1" ht="60" customHeight="1">
      <c r="B78" s="404"/>
      <c r="C78" s="63" t="str">
        <f t="shared" si="10"/>
        <v/>
      </c>
      <c r="D78" s="63">
        <v>1</v>
      </c>
      <c r="E78" s="63">
        <v>1</v>
      </c>
      <c r="F78" s="63" t="str">
        <f t="shared" si="21"/>
        <v/>
      </c>
      <c r="G78" s="63" t="str">
        <f t="shared" si="14"/>
        <v/>
      </c>
      <c r="H78" s="63" t="str">
        <f t="shared" si="15"/>
        <v/>
      </c>
      <c r="I78" s="63" t="str">
        <f t="shared" si="16"/>
        <v/>
      </c>
      <c r="J78" s="96" t="s">
        <v>125</v>
      </c>
      <c r="K78" s="230" t="s">
        <v>282</v>
      </c>
      <c r="L78" s="86">
        <v>1</v>
      </c>
      <c r="M78" s="86"/>
      <c r="N78" s="86"/>
      <c r="O78" s="86"/>
      <c r="P78" s="20"/>
      <c r="Q78" s="178" t="str">
        <f t="shared" si="20"/>
        <v/>
      </c>
      <c r="R78" s="41"/>
      <c r="S78" s="41"/>
      <c r="T78" s="41"/>
      <c r="U78" s="41"/>
      <c r="V78" s="41"/>
      <c r="W78" s="41"/>
      <c r="X78" s="41"/>
      <c r="Y78" s="41"/>
      <c r="Z78" s="41"/>
    </row>
    <row r="79" spans="2:26" s="6" customFormat="1" ht="60" customHeight="1">
      <c r="B79" s="404"/>
      <c r="C79" s="63" t="str">
        <f t="shared" si="10"/>
        <v/>
      </c>
      <c r="D79" s="63">
        <f t="shared" si="11"/>
        <v>1</v>
      </c>
      <c r="E79" s="63" t="str">
        <f t="shared" si="22"/>
        <v/>
      </c>
      <c r="F79" s="63" t="str">
        <f t="shared" si="21"/>
        <v/>
      </c>
      <c r="G79" s="63" t="str">
        <f t="shared" si="14"/>
        <v/>
      </c>
      <c r="H79" s="63" t="str">
        <f t="shared" si="15"/>
        <v/>
      </c>
      <c r="I79" s="63" t="str">
        <f t="shared" si="16"/>
        <v/>
      </c>
      <c r="J79" s="96" t="s">
        <v>102</v>
      </c>
      <c r="K79" s="230" t="s">
        <v>283</v>
      </c>
      <c r="L79" s="86">
        <v>1</v>
      </c>
      <c r="M79" s="86"/>
      <c r="N79" s="86"/>
      <c r="O79" s="86"/>
      <c r="P79" s="20"/>
      <c r="Q79" s="178" t="str">
        <f t="shared" si="20"/>
        <v/>
      </c>
      <c r="R79" s="41"/>
      <c r="S79" s="41"/>
      <c r="T79" s="41"/>
      <c r="U79" s="41"/>
      <c r="V79" s="41"/>
      <c r="W79" s="41"/>
      <c r="X79" s="41"/>
      <c r="Y79" s="41"/>
      <c r="Z79" s="41"/>
    </row>
    <row r="80" spans="2:26" s="6" customFormat="1" ht="60" customHeight="1">
      <c r="B80" s="404"/>
      <c r="C80" s="63" t="str">
        <f t="shared" si="10"/>
        <v/>
      </c>
      <c r="D80" s="63">
        <f t="shared" si="11"/>
        <v>1</v>
      </c>
      <c r="E80" s="63" t="str">
        <f t="shared" si="22"/>
        <v/>
      </c>
      <c r="F80" s="63" t="str">
        <f t="shared" si="21"/>
        <v/>
      </c>
      <c r="G80" s="63" t="str">
        <f t="shared" si="14"/>
        <v/>
      </c>
      <c r="H80" s="63" t="str">
        <f t="shared" si="15"/>
        <v/>
      </c>
      <c r="I80" s="63" t="str">
        <f t="shared" si="16"/>
        <v/>
      </c>
      <c r="J80" s="96" t="s">
        <v>102</v>
      </c>
      <c r="K80" s="230" t="s">
        <v>445</v>
      </c>
      <c r="L80" s="86">
        <v>1</v>
      </c>
      <c r="M80" s="86"/>
      <c r="N80" s="86"/>
      <c r="O80" s="86"/>
      <c r="P80" s="20"/>
      <c r="Q80" s="180" t="str">
        <f t="shared" si="20"/>
        <v/>
      </c>
      <c r="R80" s="41"/>
      <c r="S80" s="41"/>
      <c r="T80" s="41"/>
      <c r="U80" s="41"/>
      <c r="V80" s="41"/>
      <c r="W80" s="41"/>
      <c r="X80" s="41"/>
      <c r="Y80" s="41"/>
      <c r="Z80" s="41"/>
    </row>
    <row r="81" spans="2:26" s="6" customFormat="1" ht="60" customHeight="1">
      <c r="B81" s="404"/>
      <c r="C81" s="63"/>
      <c r="D81" s="63">
        <v>1</v>
      </c>
      <c r="E81" s="63"/>
      <c r="F81" s="63"/>
      <c r="G81" s="63"/>
      <c r="H81" s="63"/>
      <c r="I81" s="63"/>
      <c r="J81" s="96" t="s">
        <v>102</v>
      </c>
      <c r="K81" s="230" t="s">
        <v>446</v>
      </c>
      <c r="L81" s="86">
        <v>1</v>
      </c>
      <c r="M81" s="86"/>
      <c r="N81" s="86"/>
      <c r="O81" s="86"/>
      <c r="P81" s="20"/>
      <c r="Q81" s="180" t="str">
        <f t="shared" si="20"/>
        <v/>
      </c>
      <c r="R81" s="41"/>
      <c r="S81" s="41"/>
      <c r="T81" s="41"/>
      <c r="U81" s="41"/>
      <c r="V81" s="41"/>
      <c r="W81" s="41"/>
      <c r="X81" s="41"/>
      <c r="Y81" s="41"/>
      <c r="Z81" s="41"/>
    </row>
    <row r="82" spans="2:26" s="6" customFormat="1" ht="60" customHeight="1">
      <c r="B82" s="404"/>
      <c r="C82" s="63"/>
      <c r="D82" s="63">
        <v>1</v>
      </c>
      <c r="E82" s="63"/>
      <c r="F82" s="63"/>
      <c r="G82" s="63"/>
      <c r="H82" s="63"/>
      <c r="I82" s="63"/>
      <c r="J82" s="96" t="s">
        <v>102</v>
      </c>
      <c r="K82" s="230" t="s">
        <v>447</v>
      </c>
      <c r="L82" s="86">
        <v>1</v>
      </c>
      <c r="M82" s="86"/>
      <c r="N82" s="86"/>
      <c r="O82" s="86"/>
      <c r="P82" s="20"/>
      <c r="Q82" s="180" t="str">
        <f t="shared" si="20"/>
        <v/>
      </c>
      <c r="R82" s="41"/>
      <c r="S82" s="41"/>
      <c r="T82" s="41"/>
      <c r="U82" s="41"/>
      <c r="V82" s="41"/>
      <c r="W82" s="41"/>
      <c r="X82" s="41"/>
      <c r="Y82" s="41"/>
      <c r="Z82" s="41"/>
    </row>
    <row r="83" spans="2:26" s="6" customFormat="1" ht="60" customHeight="1">
      <c r="B83" s="404"/>
      <c r="C83" s="63"/>
      <c r="D83" s="63">
        <v>1</v>
      </c>
      <c r="E83" s="63"/>
      <c r="F83" s="63"/>
      <c r="G83" s="63"/>
      <c r="H83" s="63"/>
      <c r="I83" s="63"/>
      <c r="J83" s="96" t="s">
        <v>102</v>
      </c>
      <c r="K83" s="230" t="s">
        <v>448</v>
      </c>
      <c r="L83" s="86">
        <v>1</v>
      </c>
      <c r="M83" s="86"/>
      <c r="N83" s="86"/>
      <c r="O83" s="86"/>
      <c r="P83" s="20"/>
      <c r="Q83" s="180" t="str">
        <f t="shared" si="20"/>
        <v/>
      </c>
      <c r="R83" s="41"/>
      <c r="S83" s="41"/>
      <c r="T83" s="41"/>
      <c r="U83" s="41"/>
      <c r="V83" s="41"/>
      <c r="W83" s="41"/>
      <c r="X83" s="41"/>
      <c r="Y83" s="41"/>
      <c r="Z83" s="41"/>
    </row>
    <row r="84" spans="2:26" s="6" customFormat="1" ht="60" customHeight="1">
      <c r="B84" s="404"/>
      <c r="C84" s="63" t="str">
        <f t="shared" si="10"/>
        <v/>
      </c>
      <c r="D84" s="63">
        <f t="shared" si="11"/>
        <v>1</v>
      </c>
      <c r="E84" s="63" t="str">
        <f t="shared" si="22"/>
        <v/>
      </c>
      <c r="F84" s="63" t="str">
        <f t="shared" si="21"/>
        <v/>
      </c>
      <c r="G84" s="63" t="str">
        <f t="shared" si="14"/>
        <v/>
      </c>
      <c r="H84" s="63" t="str">
        <f t="shared" si="15"/>
        <v/>
      </c>
      <c r="I84" s="63" t="str">
        <f t="shared" si="16"/>
        <v/>
      </c>
      <c r="J84" s="96" t="s">
        <v>102</v>
      </c>
      <c r="K84" s="230" t="s">
        <v>109</v>
      </c>
      <c r="L84" s="86">
        <v>1</v>
      </c>
      <c r="M84" s="86"/>
      <c r="N84" s="86"/>
      <c r="O84" s="86"/>
      <c r="P84" s="20"/>
      <c r="Q84" s="180" t="str">
        <f t="shared" si="20"/>
        <v/>
      </c>
      <c r="R84" s="41"/>
      <c r="S84" s="41"/>
      <c r="T84" s="41"/>
      <c r="U84" s="41"/>
      <c r="V84" s="41"/>
      <c r="W84" s="41"/>
      <c r="X84" s="41"/>
      <c r="Y84" s="41"/>
      <c r="Z84" s="41"/>
    </row>
    <row r="85" spans="2:26" s="6" customFormat="1" ht="60" customHeight="1">
      <c r="B85" s="404"/>
      <c r="C85" s="63" t="str">
        <f t="shared" si="10"/>
        <v/>
      </c>
      <c r="D85" s="63">
        <f t="shared" si="11"/>
        <v>1</v>
      </c>
      <c r="E85" s="63" t="str">
        <f t="shared" si="22"/>
        <v/>
      </c>
      <c r="F85" s="63" t="str">
        <f t="shared" si="21"/>
        <v/>
      </c>
      <c r="G85" s="63" t="str">
        <f t="shared" si="14"/>
        <v/>
      </c>
      <c r="H85" s="63" t="str">
        <f t="shared" si="15"/>
        <v/>
      </c>
      <c r="I85" s="63" t="str">
        <f t="shared" si="16"/>
        <v/>
      </c>
      <c r="J85" s="96" t="s">
        <v>102</v>
      </c>
      <c r="K85" s="230" t="s">
        <v>110</v>
      </c>
      <c r="L85" s="86">
        <v>1</v>
      </c>
      <c r="M85" s="86"/>
      <c r="N85" s="86"/>
      <c r="O85" s="86"/>
      <c r="P85" s="20"/>
      <c r="Q85" s="180" t="str">
        <f t="shared" si="20"/>
        <v/>
      </c>
      <c r="R85" s="41"/>
      <c r="S85" s="41"/>
      <c r="T85" s="41"/>
      <c r="U85" s="41"/>
      <c r="V85" s="41"/>
      <c r="W85" s="41"/>
      <c r="X85" s="41"/>
      <c r="Y85" s="41"/>
      <c r="Z85" s="41"/>
    </row>
    <row r="86" spans="2:26" s="6" customFormat="1" ht="60" customHeight="1">
      <c r="B86" s="404"/>
      <c r="C86" s="63" t="str">
        <f t="shared" si="10"/>
        <v/>
      </c>
      <c r="D86" s="63" t="str">
        <f t="shared" si="11"/>
        <v/>
      </c>
      <c r="E86" s="63">
        <v>1</v>
      </c>
      <c r="F86" s="63" t="str">
        <f t="shared" si="21"/>
        <v/>
      </c>
      <c r="G86" s="63" t="str">
        <f t="shared" si="14"/>
        <v/>
      </c>
      <c r="H86" s="63">
        <v>1</v>
      </c>
      <c r="I86" s="63" t="str">
        <f t="shared" si="16"/>
        <v/>
      </c>
      <c r="J86" s="96" t="s">
        <v>285</v>
      </c>
      <c r="K86" s="230" t="s">
        <v>284</v>
      </c>
      <c r="L86" s="86">
        <v>1</v>
      </c>
      <c r="M86" s="86"/>
      <c r="N86" s="86"/>
      <c r="O86" s="86"/>
      <c r="P86" s="20"/>
      <c r="Q86" s="178" t="str">
        <f t="shared" si="20"/>
        <v/>
      </c>
      <c r="R86" s="41"/>
      <c r="S86" s="41"/>
      <c r="T86" s="41"/>
      <c r="U86" s="41"/>
      <c r="V86" s="41"/>
      <c r="W86" s="41"/>
      <c r="X86" s="41"/>
      <c r="Y86" s="41"/>
      <c r="Z86" s="41"/>
    </row>
    <row r="87" spans="2:26" s="6" customFormat="1" ht="60" customHeight="1">
      <c r="B87" s="404"/>
      <c r="C87" s="63">
        <v>1</v>
      </c>
      <c r="D87" s="63">
        <v>1</v>
      </c>
      <c r="E87" s="63" t="str">
        <f t="shared" si="22"/>
        <v/>
      </c>
      <c r="F87" s="63" t="str">
        <f t="shared" si="21"/>
        <v/>
      </c>
      <c r="G87" s="63" t="str">
        <f t="shared" si="14"/>
        <v/>
      </c>
      <c r="H87" s="63" t="str">
        <f t="shared" si="15"/>
        <v/>
      </c>
      <c r="I87" s="63" t="str">
        <f t="shared" si="16"/>
        <v/>
      </c>
      <c r="J87" s="96" t="s">
        <v>126</v>
      </c>
      <c r="K87" s="230" t="s">
        <v>111</v>
      </c>
      <c r="L87" s="86"/>
      <c r="M87" s="86">
        <v>1</v>
      </c>
      <c r="N87" s="86"/>
      <c r="O87" s="86">
        <v>1</v>
      </c>
      <c r="P87" s="20"/>
      <c r="Q87" s="178" t="str">
        <f t="shared" si="20"/>
        <v/>
      </c>
      <c r="R87" s="41"/>
      <c r="S87" s="41"/>
      <c r="T87" s="41"/>
      <c r="U87" s="41"/>
      <c r="V87" s="41"/>
      <c r="W87" s="41"/>
      <c r="X87" s="41"/>
      <c r="Y87" s="41"/>
      <c r="Z87" s="41"/>
    </row>
    <row r="88" spans="2:26" s="6" customFormat="1" ht="60" customHeight="1">
      <c r="B88" s="404"/>
      <c r="C88" s="63" t="str">
        <f t="shared" si="10"/>
        <v/>
      </c>
      <c r="D88" s="63">
        <v>1</v>
      </c>
      <c r="E88" s="63">
        <v>1</v>
      </c>
      <c r="F88" s="63" t="str">
        <f t="shared" si="21"/>
        <v/>
      </c>
      <c r="G88" s="63" t="str">
        <f t="shared" si="14"/>
        <v/>
      </c>
      <c r="H88" s="63" t="str">
        <f t="shared" si="15"/>
        <v/>
      </c>
      <c r="I88" s="63">
        <v>1</v>
      </c>
      <c r="J88" s="96" t="s">
        <v>127</v>
      </c>
      <c r="K88" s="230" t="s">
        <v>535</v>
      </c>
      <c r="L88" s="86"/>
      <c r="M88" s="86">
        <v>1</v>
      </c>
      <c r="N88" s="86"/>
      <c r="O88" s="86"/>
      <c r="P88" s="20"/>
      <c r="Q88" s="178" t="str">
        <f t="shared" si="20"/>
        <v/>
      </c>
      <c r="R88" s="41"/>
      <c r="S88" s="41"/>
      <c r="T88" s="41"/>
      <c r="U88" s="41"/>
      <c r="V88" s="41"/>
      <c r="W88" s="41"/>
      <c r="X88" s="41"/>
      <c r="Y88" s="41"/>
      <c r="Z88" s="41"/>
    </row>
    <row r="89" spans="2:26" s="6" customFormat="1" ht="60" customHeight="1">
      <c r="B89" s="404"/>
      <c r="C89" s="63" t="str">
        <f t="shared" si="10"/>
        <v/>
      </c>
      <c r="D89" s="63">
        <v>1</v>
      </c>
      <c r="E89" s="63" t="str">
        <f>IF($J89="Sexual rights &amp; citizenship",1,"")</f>
        <v/>
      </c>
      <c r="F89" s="63" t="str">
        <f t="shared" si="21"/>
        <v/>
      </c>
      <c r="G89" s="63" t="str">
        <f t="shared" si="14"/>
        <v/>
      </c>
      <c r="H89" s="63" t="str">
        <f t="shared" si="15"/>
        <v/>
      </c>
      <c r="I89" s="63">
        <v>1</v>
      </c>
      <c r="J89" s="96" t="s">
        <v>123</v>
      </c>
      <c r="K89" s="230" t="s">
        <v>536</v>
      </c>
      <c r="L89" s="86"/>
      <c r="M89" s="86">
        <v>1</v>
      </c>
      <c r="N89" s="86"/>
      <c r="O89" s="86"/>
      <c r="P89" s="20"/>
      <c r="Q89" s="178" t="str">
        <f t="shared" si="20"/>
        <v/>
      </c>
      <c r="R89" s="41"/>
      <c r="S89" s="41"/>
      <c r="T89" s="41"/>
      <c r="U89" s="41"/>
      <c r="V89" s="41"/>
      <c r="W89" s="41"/>
      <c r="X89" s="41"/>
      <c r="Y89" s="41"/>
      <c r="Z89" s="41"/>
    </row>
    <row r="90" spans="2:26" s="6" customFormat="1" ht="60" customHeight="1">
      <c r="B90" s="404"/>
      <c r="C90" s="64" t="str">
        <f t="shared" si="10"/>
        <v/>
      </c>
      <c r="D90" s="64">
        <f t="shared" si="11"/>
        <v>1</v>
      </c>
      <c r="E90" s="64" t="str">
        <f>IF($J90="Sexual rights &amp; citizenship",1,"")</f>
        <v/>
      </c>
      <c r="F90" s="64" t="str">
        <f t="shared" si="21"/>
        <v/>
      </c>
      <c r="G90" s="64" t="str">
        <f t="shared" si="14"/>
        <v/>
      </c>
      <c r="H90" s="64" t="str">
        <f t="shared" si="15"/>
        <v/>
      </c>
      <c r="I90" s="64" t="str">
        <f t="shared" si="16"/>
        <v/>
      </c>
      <c r="J90" s="96" t="s">
        <v>102</v>
      </c>
      <c r="K90" s="230" t="s">
        <v>112</v>
      </c>
      <c r="L90" s="86"/>
      <c r="M90" s="86">
        <v>1</v>
      </c>
      <c r="N90" s="86"/>
      <c r="O90" s="86">
        <v>1</v>
      </c>
      <c r="P90" s="20"/>
      <c r="Q90" s="178" t="str">
        <f t="shared" si="20"/>
        <v/>
      </c>
      <c r="R90" s="41"/>
      <c r="S90" s="41"/>
      <c r="T90" s="41"/>
      <c r="U90" s="41"/>
      <c r="V90" s="41"/>
      <c r="W90" s="41"/>
      <c r="X90" s="41"/>
      <c r="Y90" s="41"/>
      <c r="Z90" s="41"/>
    </row>
    <row r="91" spans="2:26" s="6" customFormat="1" ht="60" customHeight="1">
      <c r="B91" s="417"/>
      <c r="C91" s="66" t="str">
        <f t="shared" si="10"/>
        <v/>
      </c>
      <c r="D91" s="66">
        <f t="shared" si="11"/>
        <v>1</v>
      </c>
      <c r="E91" s="66" t="str">
        <f>IF($J91="Sexual rights &amp; citizenship",1,"")</f>
        <v/>
      </c>
      <c r="F91" s="66" t="str">
        <f t="shared" si="21"/>
        <v/>
      </c>
      <c r="G91" s="66" t="str">
        <f t="shared" si="14"/>
        <v/>
      </c>
      <c r="H91" s="66" t="str">
        <f t="shared" si="15"/>
        <v/>
      </c>
      <c r="I91" s="66" t="str">
        <f t="shared" si="16"/>
        <v/>
      </c>
      <c r="J91" s="97" t="s">
        <v>102</v>
      </c>
      <c r="K91" s="232" t="s">
        <v>113</v>
      </c>
      <c r="L91" s="90"/>
      <c r="M91" s="90"/>
      <c r="N91" s="90">
        <v>1</v>
      </c>
      <c r="O91" s="90"/>
      <c r="P91" s="15"/>
      <c r="Q91" s="179" t="str">
        <f t="shared" si="20"/>
        <v/>
      </c>
      <c r="R91" s="41"/>
      <c r="S91" s="41"/>
      <c r="T91" s="41"/>
      <c r="U91" s="41"/>
      <c r="V91" s="41"/>
      <c r="W91" s="41"/>
      <c r="X91" s="41"/>
      <c r="Y91" s="41"/>
      <c r="Z91" s="41"/>
    </row>
    <row r="92" spans="2:26" s="6" customFormat="1" ht="60" customHeight="1">
      <c r="B92" s="403" t="s">
        <v>62</v>
      </c>
      <c r="C92" s="63" t="str">
        <f t="shared" si="10"/>
        <v/>
      </c>
      <c r="D92" s="63" t="str">
        <f t="shared" si="11"/>
        <v/>
      </c>
      <c r="E92" s="63">
        <f>IF($J92="Sexual rights &amp; citizenship",1,"")</f>
        <v>1</v>
      </c>
      <c r="F92" s="63" t="str">
        <f t="shared" si="21"/>
        <v/>
      </c>
      <c r="G92" s="63" t="str">
        <f t="shared" si="14"/>
        <v/>
      </c>
      <c r="H92" s="63" t="str">
        <f t="shared" si="15"/>
        <v/>
      </c>
      <c r="I92" s="63" t="str">
        <f t="shared" si="16"/>
        <v/>
      </c>
      <c r="J92" s="96" t="s">
        <v>76</v>
      </c>
      <c r="K92" s="230" t="s">
        <v>228</v>
      </c>
      <c r="L92" s="86">
        <v>1</v>
      </c>
      <c r="M92" s="86"/>
      <c r="N92" s="86"/>
      <c r="O92" s="86"/>
      <c r="P92" s="20"/>
      <c r="Q92" s="181" t="str">
        <f t="shared" si="20"/>
        <v/>
      </c>
      <c r="R92" s="41"/>
      <c r="S92" s="41"/>
      <c r="T92" s="41"/>
      <c r="U92" s="41"/>
      <c r="V92" s="41"/>
      <c r="W92" s="41"/>
      <c r="X92" s="41"/>
      <c r="Y92" s="41"/>
      <c r="Z92" s="41"/>
    </row>
    <row r="93" spans="2:26" s="6" customFormat="1" ht="60" customHeight="1">
      <c r="B93" s="404"/>
      <c r="C93" s="64" t="str">
        <f t="shared" si="10"/>
        <v/>
      </c>
      <c r="D93" s="64" t="str">
        <f t="shared" si="11"/>
        <v/>
      </c>
      <c r="E93" s="64">
        <f>IF($J93="Sexual rights &amp; citizenship",1,"")</f>
        <v>1</v>
      </c>
      <c r="F93" s="64" t="str">
        <f t="shared" si="21"/>
        <v/>
      </c>
      <c r="G93" s="64" t="str">
        <f t="shared" si="14"/>
        <v/>
      </c>
      <c r="H93" s="64" t="str">
        <f t="shared" si="15"/>
        <v/>
      </c>
      <c r="I93" s="64" t="str">
        <f t="shared" si="16"/>
        <v/>
      </c>
      <c r="J93" s="96" t="s">
        <v>76</v>
      </c>
      <c r="K93" s="230" t="s">
        <v>114</v>
      </c>
      <c r="L93" s="86">
        <v>1</v>
      </c>
      <c r="M93" s="86"/>
      <c r="N93" s="86"/>
      <c r="O93" s="86">
        <v>1</v>
      </c>
      <c r="P93" s="20"/>
      <c r="Q93" s="178" t="str">
        <f t="shared" si="20"/>
        <v/>
      </c>
      <c r="R93" s="41"/>
      <c r="S93" s="41"/>
      <c r="T93" s="41"/>
      <c r="U93" s="41"/>
      <c r="V93" s="41"/>
      <c r="W93" s="41"/>
      <c r="X93" s="41"/>
      <c r="Y93" s="41"/>
      <c r="Z93" s="41"/>
    </row>
    <row r="94" spans="2:26" s="6" customFormat="1" ht="60" customHeight="1">
      <c r="B94" s="404"/>
      <c r="C94" s="64" t="str">
        <f t="shared" si="10"/>
        <v/>
      </c>
      <c r="D94" s="64" t="str">
        <f t="shared" si="11"/>
        <v/>
      </c>
      <c r="E94" s="64">
        <v>1</v>
      </c>
      <c r="F94" s="64" t="str">
        <f t="shared" si="21"/>
        <v/>
      </c>
      <c r="G94" s="64" t="str">
        <f t="shared" si="14"/>
        <v/>
      </c>
      <c r="H94" s="64">
        <v>1</v>
      </c>
      <c r="I94" s="64" t="str">
        <f t="shared" si="16"/>
        <v/>
      </c>
      <c r="J94" s="96" t="s">
        <v>198</v>
      </c>
      <c r="K94" s="230" t="s">
        <v>229</v>
      </c>
      <c r="L94" s="86">
        <v>1</v>
      </c>
      <c r="M94" s="86"/>
      <c r="N94" s="86"/>
      <c r="O94" s="86"/>
      <c r="P94" s="20"/>
      <c r="Q94" s="178" t="str">
        <f t="shared" si="20"/>
        <v/>
      </c>
      <c r="R94" s="41"/>
      <c r="S94" s="41"/>
      <c r="T94" s="41"/>
      <c r="U94" s="41"/>
      <c r="V94" s="41"/>
      <c r="W94" s="41"/>
      <c r="X94" s="41"/>
      <c r="Y94" s="41"/>
      <c r="Z94" s="41"/>
    </row>
    <row r="95" spans="2:26" s="6" customFormat="1" ht="60" customHeight="1">
      <c r="B95" s="404"/>
      <c r="C95" s="64" t="str">
        <f t="shared" si="10"/>
        <v/>
      </c>
      <c r="D95" s="64" t="str">
        <f t="shared" si="11"/>
        <v/>
      </c>
      <c r="E95" s="64">
        <f>IF($J95="Sexual rights &amp; citizenship",1,"")</f>
        <v>1</v>
      </c>
      <c r="F95" s="64" t="str">
        <f t="shared" si="21"/>
        <v/>
      </c>
      <c r="G95" s="64" t="str">
        <f t="shared" si="14"/>
        <v/>
      </c>
      <c r="H95" s="64" t="str">
        <f t="shared" si="15"/>
        <v/>
      </c>
      <c r="I95" s="64" t="str">
        <f t="shared" si="16"/>
        <v/>
      </c>
      <c r="J95" s="96" t="s">
        <v>76</v>
      </c>
      <c r="K95" s="230" t="s">
        <v>537</v>
      </c>
      <c r="L95" s="86"/>
      <c r="M95" s="86">
        <v>1</v>
      </c>
      <c r="N95" s="86"/>
      <c r="O95" s="86">
        <v>1</v>
      </c>
      <c r="P95" s="20"/>
      <c r="Q95" s="178" t="str">
        <f t="shared" si="20"/>
        <v/>
      </c>
      <c r="R95" s="41"/>
      <c r="S95" s="41"/>
      <c r="T95" s="41"/>
      <c r="U95" s="41"/>
      <c r="V95" s="41"/>
      <c r="W95" s="41"/>
      <c r="X95" s="41"/>
      <c r="Y95" s="41"/>
      <c r="Z95" s="41"/>
    </row>
    <row r="96" spans="2:26" s="6" customFormat="1" ht="60" customHeight="1">
      <c r="B96" s="404"/>
      <c r="C96" s="64" t="str">
        <f t="shared" si="10"/>
        <v/>
      </c>
      <c r="D96" s="64" t="str">
        <f t="shared" si="11"/>
        <v/>
      </c>
      <c r="E96" s="64">
        <f>IF($J96="Sexual rights &amp; citizenship",1,"")</f>
        <v>1</v>
      </c>
      <c r="F96" s="64" t="str">
        <f t="shared" si="21"/>
        <v/>
      </c>
      <c r="G96" s="64" t="str">
        <f t="shared" si="14"/>
        <v/>
      </c>
      <c r="H96" s="64" t="str">
        <f t="shared" si="15"/>
        <v/>
      </c>
      <c r="I96" s="64" t="str">
        <f t="shared" si="16"/>
        <v/>
      </c>
      <c r="J96" s="96" t="s">
        <v>76</v>
      </c>
      <c r="K96" s="230" t="s">
        <v>538</v>
      </c>
      <c r="L96" s="86"/>
      <c r="M96" s="86">
        <v>1</v>
      </c>
      <c r="N96" s="86"/>
      <c r="O96" s="86"/>
      <c r="P96" s="20"/>
      <c r="Q96" s="178" t="str">
        <f t="shared" si="20"/>
        <v/>
      </c>
      <c r="R96" s="41"/>
      <c r="S96" s="41"/>
      <c r="T96" s="41"/>
      <c r="U96" s="41"/>
      <c r="V96" s="41"/>
      <c r="W96" s="41"/>
      <c r="X96" s="41"/>
      <c r="Y96" s="41"/>
      <c r="Z96" s="41"/>
    </row>
    <row r="97" spans="2:26" s="6" customFormat="1" ht="60" customHeight="1">
      <c r="B97" s="404"/>
      <c r="C97" s="64" t="str">
        <f t="shared" si="10"/>
        <v/>
      </c>
      <c r="D97" s="64" t="str">
        <f t="shared" si="11"/>
        <v/>
      </c>
      <c r="E97" s="64">
        <f>IF($J97="Sexual rights &amp; citizenship",1,"")</f>
        <v>1</v>
      </c>
      <c r="F97" s="64" t="str">
        <f t="shared" si="21"/>
        <v/>
      </c>
      <c r="G97" s="64" t="str">
        <f t="shared" si="14"/>
        <v/>
      </c>
      <c r="H97" s="64" t="str">
        <f t="shared" si="15"/>
        <v/>
      </c>
      <c r="I97" s="64" t="str">
        <f t="shared" si="16"/>
        <v/>
      </c>
      <c r="J97" s="96" t="s">
        <v>76</v>
      </c>
      <c r="K97" s="230" t="s">
        <v>115</v>
      </c>
      <c r="L97" s="86"/>
      <c r="M97" s="86"/>
      <c r="N97" s="86">
        <v>1</v>
      </c>
      <c r="O97" s="86"/>
      <c r="P97" s="20"/>
      <c r="Q97" s="178" t="str">
        <f t="shared" si="20"/>
        <v/>
      </c>
      <c r="R97" s="41"/>
      <c r="S97" s="41"/>
      <c r="T97" s="41"/>
      <c r="U97" s="41"/>
      <c r="V97" s="41"/>
      <c r="W97" s="41"/>
      <c r="X97" s="41"/>
      <c r="Y97" s="41"/>
      <c r="Z97" s="41"/>
    </row>
    <row r="98" spans="2:26" s="6" customFormat="1" ht="60" customHeight="1">
      <c r="B98" s="417"/>
      <c r="C98" s="66" t="str">
        <f t="shared" si="10"/>
        <v/>
      </c>
      <c r="D98" s="66" t="str">
        <f t="shared" si="11"/>
        <v/>
      </c>
      <c r="E98" s="66">
        <f>IF($J98="Sexual rights &amp; citizenship",1,"")</f>
        <v>1</v>
      </c>
      <c r="F98" s="66" t="str">
        <f t="shared" si="21"/>
        <v/>
      </c>
      <c r="G98" s="66" t="str">
        <f t="shared" si="14"/>
        <v/>
      </c>
      <c r="H98" s="66" t="str">
        <f t="shared" si="15"/>
        <v/>
      </c>
      <c r="I98" s="66" t="str">
        <f t="shared" si="16"/>
        <v/>
      </c>
      <c r="J98" s="94" t="s">
        <v>76</v>
      </c>
      <c r="K98" s="228" t="s">
        <v>286</v>
      </c>
      <c r="L98" s="85"/>
      <c r="M98" s="85"/>
      <c r="N98" s="85">
        <v>1</v>
      </c>
      <c r="O98" s="85"/>
      <c r="P98" s="15"/>
      <c r="Q98" s="179" t="str">
        <f t="shared" si="20"/>
        <v/>
      </c>
      <c r="R98" s="41"/>
      <c r="S98" s="41"/>
      <c r="T98" s="41"/>
      <c r="U98" s="41"/>
      <c r="V98" s="41"/>
      <c r="W98" s="41"/>
      <c r="X98" s="41"/>
      <c r="Y98" s="41"/>
      <c r="Z98" s="41"/>
    </row>
    <row r="99" spans="2:26" s="6" customFormat="1" ht="23.25" customHeight="1">
      <c r="B99" s="440" t="s">
        <v>451</v>
      </c>
      <c r="C99" s="131"/>
      <c r="D99" s="131"/>
      <c r="E99" s="131"/>
      <c r="F99" s="131"/>
      <c r="G99" s="131"/>
      <c r="H99" s="131"/>
      <c r="I99" s="131"/>
      <c r="J99" s="172"/>
      <c r="K99" s="334" t="s">
        <v>658</v>
      </c>
      <c r="L99" s="173"/>
      <c r="M99" s="132"/>
      <c r="N99" s="132"/>
      <c r="O99" s="132"/>
      <c r="P99" s="132"/>
      <c r="Q99" s="182"/>
      <c r="R99" s="41"/>
      <c r="S99" s="41"/>
      <c r="T99" s="41"/>
      <c r="U99" s="41"/>
      <c r="V99" s="41"/>
      <c r="W99" s="41"/>
      <c r="X99" s="41"/>
      <c r="Y99" s="41"/>
      <c r="Z99" s="41"/>
    </row>
    <row r="100" spans="2:26" s="6" customFormat="1" ht="60" customHeight="1">
      <c r="B100" s="441"/>
      <c r="C100" s="64" t="str">
        <f t="shared" si="10"/>
        <v/>
      </c>
      <c r="D100" s="64" t="str">
        <f t="shared" si="11"/>
        <v/>
      </c>
      <c r="E100" s="64">
        <v>1</v>
      </c>
      <c r="F100" s="64" t="str">
        <f t="shared" si="21"/>
        <v/>
      </c>
      <c r="G100" s="64" t="str">
        <f t="shared" si="14"/>
        <v/>
      </c>
      <c r="H100" s="64" t="str">
        <f t="shared" si="15"/>
        <v/>
      </c>
      <c r="I100" s="64">
        <v>1</v>
      </c>
      <c r="J100" s="96" t="s">
        <v>325</v>
      </c>
      <c r="K100" s="230" t="s">
        <v>449</v>
      </c>
      <c r="L100" s="86"/>
      <c r="M100" s="86"/>
      <c r="N100" s="86"/>
      <c r="O100" s="86"/>
      <c r="P100" s="11"/>
      <c r="Q100" s="180" t="str">
        <f t="shared" ref="Q100:Q117" si="23">IF(OR(P100="yes, but needs improvement",P100="no"),"Please insert comment...","")</f>
        <v/>
      </c>
      <c r="R100" s="41"/>
      <c r="S100" s="41"/>
      <c r="T100" s="41"/>
      <c r="U100" s="41"/>
      <c r="V100" s="41"/>
      <c r="W100" s="41"/>
      <c r="X100" s="41"/>
      <c r="Y100" s="41"/>
      <c r="Z100" s="41"/>
    </row>
    <row r="101" spans="2:26" s="6" customFormat="1" ht="60" customHeight="1">
      <c r="B101" s="441"/>
      <c r="C101" s="64" t="str">
        <f t="shared" ref="C101:C117" si="24">IF($J101="Gender",1,"")</f>
        <v/>
      </c>
      <c r="D101" s="64">
        <f t="shared" ref="D101:D115" si="25">IF($J101="SRH &amp; HIV",1,"")</f>
        <v>1</v>
      </c>
      <c r="E101" s="64" t="str">
        <f t="shared" ref="E101:E117" si="26">IF($J101="Sexual rights &amp; citizenship",1,"")</f>
        <v/>
      </c>
      <c r="F101" s="64" t="str">
        <f t="shared" si="21"/>
        <v/>
      </c>
      <c r="G101" s="64" t="str">
        <f t="shared" ref="G101:G117" si="27">IF($J101="Violence",1,"")</f>
        <v/>
      </c>
      <c r="H101" s="64" t="str">
        <f t="shared" ref="H101:H117" si="28">IF($J101="Diversity",1,"")</f>
        <v/>
      </c>
      <c r="I101" s="64" t="str">
        <f t="shared" ref="I101:I117" si="29">IF($J101="Relationships",1,"")</f>
        <v/>
      </c>
      <c r="J101" s="96" t="s">
        <v>102</v>
      </c>
      <c r="K101" s="230" t="s">
        <v>450</v>
      </c>
      <c r="L101" s="86"/>
      <c r="M101" s="86"/>
      <c r="N101" s="86"/>
      <c r="O101" s="86"/>
      <c r="P101" s="11"/>
      <c r="Q101" s="180" t="str">
        <f t="shared" si="23"/>
        <v/>
      </c>
      <c r="R101" s="41"/>
      <c r="S101" s="41"/>
      <c r="T101" s="41"/>
      <c r="U101" s="41"/>
      <c r="V101" s="41"/>
      <c r="W101" s="41"/>
      <c r="X101" s="41"/>
      <c r="Y101" s="41"/>
      <c r="Z101" s="41"/>
    </row>
    <row r="102" spans="2:26" s="6" customFormat="1" ht="60" customHeight="1">
      <c r="B102" s="441"/>
      <c r="C102" s="64">
        <v>1</v>
      </c>
      <c r="D102" s="64" t="str">
        <f t="shared" si="25"/>
        <v/>
      </c>
      <c r="E102" s="64">
        <v>1</v>
      </c>
      <c r="F102" s="64" t="str">
        <f t="shared" si="21"/>
        <v/>
      </c>
      <c r="G102" s="64" t="str">
        <f t="shared" si="27"/>
        <v/>
      </c>
      <c r="H102" s="64" t="str">
        <f t="shared" si="28"/>
        <v/>
      </c>
      <c r="I102" s="64"/>
      <c r="J102" s="96" t="s">
        <v>120</v>
      </c>
      <c r="K102" s="230" t="s">
        <v>253</v>
      </c>
      <c r="L102" s="86"/>
      <c r="M102" s="86"/>
      <c r="N102" s="86"/>
      <c r="O102" s="86"/>
      <c r="P102" s="11"/>
      <c r="Q102" s="180" t="str">
        <f t="shared" si="23"/>
        <v/>
      </c>
      <c r="R102" s="41"/>
      <c r="S102" s="41"/>
      <c r="T102" s="41"/>
      <c r="U102" s="41"/>
      <c r="V102" s="41"/>
      <c r="W102" s="41"/>
      <c r="X102" s="41"/>
      <c r="Y102" s="41"/>
      <c r="Z102" s="41"/>
    </row>
    <row r="103" spans="2:26" s="6" customFormat="1" ht="60" customHeight="1">
      <c r="B103" s="441"/>
      <c r="C103" s="64">
        <f t="shared" si="24"/>
        <v>1</v>
      </c>
      <c r="D103" s="64" t="str">
        <f t="shared" si="25"/>
        <v/>
      </c>
      <c r="E103" s="64" t="str">
        <f t="shared" si="26"/>
        <v/>
      </c>
      <c r="F103" s="64" t="str">
        <f t="shared" si="21"/>
        <v/>
      </c>
      <c r="G103" s="64"/>
      <c r="H103" s="64" t="str">
        <f t="shared" si="28"/>
        <v/>
      </c>
      <c r="I103" s="64" t="str">
        <f t="shared" si="29"/>
        <v/>
      </c>
      <c r="J103" s="96" t="s">
        <v>17</v>
      </c>
      <c r="K103" s="230" t="s">
        <v>137</v>
      </c>
      <c r="L103" s="86"/>
      <c r="M103" s="86"/>
      <c r="N103" s="86"/>
      <c r="O103" s="86"/>
      <c r="P103" s="11"/>
      <c r="Q103" s="180" t="str">
        <f t="shared" si="23"/>
        <v/>
      </c>
      <c r="R103" s="41"/>
      <c r="S103" s="41"/>
      <c r="T103" s="41"/>
      <c r="U103" s="41"/>
      <c r="V103" s="41"/>
      <c r="W103" s="41"/>
      <c r="X103" s="41"/>
      <c r="Y103" s="41"/>
      <c r="Z103" s="41"/>
    </row>
    <row r="104" spans="2:26" s="6" customFormat="1" ht="60" customHeight="1">
      <c r="B104" s="441"/>
      <c r="C104" s="64">
        <f t="shared" si="24"/>
        <v>1</v>
      </c>
      <c r="D104" s="64" t="str">
        <f t="shared" si="25"/>
        <v/>
      </c>
      <c r="E104" s="64" t="str">
        <f t="shared" si="26"/>
        <v/>
      </c>
      <c r="F104" s="64" t="str">
        <f t="shared" si="21"/>
        <v/>
      </c>
      <c r="G104" s="64" t="str">
        <f t="shared" si="27"/>
        <v/>
      </c>
      <c r="H104" s="64" t="str">
        <f t="shared" si="28"/>
        <v/>
      </c>
      <c r="I104" s="64" t="str">
        <f t="shared" si="29"/>
        <v/>
      </c>
      <c r="J104" s="96" t="s">
        <v>17</v>
      </c>
      <c r="K104" s="230" t="s">
        <v>287</v>
      </c>
      <c r="L104" s="86"/>
      <c r="M104" s="86"/>
      <c r="N104" s="86"/>
      <c r="O104" s="86"/>
      <c r="P104" s="11"/>
      <c r="Q104" s="180" t="str">
        <f t="shared" si="23"/>
        <v/>
      </c>
      <c r="R104" s="41"/>
      <c r="S104" s="41"/>
      <c r="T104" s="41"/>
      <c r="U104" s="41"/>
      <c r="V104" s="41"/>
      <c r="W104" s="41"/>
      <c r="X104" s="41"/>
      <c r="Y104" s="41"/>
      <c r="Z104" s="41"/>
    </row>
    <row r="105" spans="2:26" s="6" customFormat="1" ht="60" customHeight="1">
      <c r="B105" s="441"/>
      <c r="C105" s="64" t="str">
        <f t="shared" si="24"/>
        <v/>
      </c>
      <c r="D105" s="64">
        <f t="shared" si="25"/>
        <v>1</v>
      </c>
      <c r="E105" s="64" t="str">
        <f t="shared" si="26"/>
        <v/>
      </c>
      <c r="F105" s="64" t="str">
        <f t="shared" si="21"/>
        <v/>
      </c>
      <c r="G105" s="64" t="str">
        <f t="shared" si="27"/>
        <v/>
      </c>
      <c r="H105" s="64" t="str">
        <f t="shared" si="28"/>
        <v/>
      </c>
      <c r="I105" s="64" t="str">
        <f t="shared" si="29"/>
        <v/>
      </c>
      <c r="J105" s="96" t="s">
        <v>102</v>
      </c>
      <c r="K105" s="230" t="s">
        <v>138</v>
      </c>
      <c r="L105" s="86"/>
      <c r="M105" s="86"/>
      <c r="N105" s="86"/>
      <c r="O105" s="86"/>
      <c r="P105" s="11"/>
      <c r="Q105" s="180" t="str">
        <f t="shared" si="23"/>
        <v/>
      </c>
      <c r="R105" s="41"/>
      <c r="S105" s="41"/>
      <c r="T105" s="41"/>
      <c r="U105" s="41"/>
      <c r="V105" s="41"/>
      <c r="W105" s="41"/>
      <c r="X105" s="41"/>
      <c r="Y105" s="41"/>
      <c r="Z105" s="41"/>
    </row>
    <row r="106" spans="2:26" s="6" customFormat="1" ht="60" customHeight="1">
      <c r="B106" s="441"/>
      <c r="C106" s="64">
        <v>1</v>
      </c>
      <c r="D106" s="64">
        <v>1</v>
      </c>
      <c r="E106" s="64" t="str">
        <f t="shared" si="26"/>
        <v/>
      </c>
      <c r="F106" s="64" t="str">
        <f t="shared" si="21"/>
        <v/>
      </c>
      <c r="G106" s="64" t="str">
        <f t="shared" si="27"/>
        <v/>
      </c>
      <c r="H106" s="64" t="str">
        <f t="shared" si="28"/>
        <v/>
      </c>
      <c r="I106" s="64" t="str">
        <f t="shared" si="29"/>
        <v/>
      </c>
      <c r="J106" s="96" t="s">
        <v>256</v>
      </c>
      <c r="K106" s="230" t="s">
        <v>452</v>
      </c>
      <c r="L106" s="86"/>
      <c r="M106" s="86"/>
      <c r="N106" s="86"/>
      <c r="O106" s="86"/>
      <c r="P106" s="11"/>
      <c r="Q106" s="180" t="str">
        <f t="shared" si="23"/>
        <v/>
      </c>
      <c r="R106" s="41"/>
      <c r="S106" s="41"/>
      <c r="T106" s="41"/>
      <c r="U106" s="41"/>
      <c r="V106" s="41"/>
      <c r="W106" s="41"/>
      <c r="X106" s="41"/>
      <c r="Y106" s="41"/>
      <c r="Z106" s="41"/>
    </row>
    <row r="107" spans="2:26" s="6" customFormat="1" ht="60" customHeight="1">
      <c r="B107" s="441"/>
      <c r="C107" s="64" t="str">
        <f t="shared" si="24"/>
        <v/>
      </c>
      <c r="D107" s="64" t="str">
        <f t="shared" si="25"/>
        <v/>
      </c>
      <c r="E107" s="64">
        <v>1</v>
      </c>
      <c r="F107" s="64">
        <v>1</v>
      </c>
      <c r="G107" s="64" t="str">
        <f t="shared" si="27"/>
        <v/>
      </c>
      <c r="H107" s="64" t="str">
        <f t="shared" si="28"/>
        <v/>
      </c>
      <c r="I107" s="64" t="str">
        <f t="shared" si="29"/>
        <v/>
      </c>
      <c r="J107" s="96" t="s">
        <v>257</v>
      </c>
      <c r="K107" s="230" t="s">
        <v>453</v>
      </c>
      <c r="L107" s="86"/>
      <c r="M107" s="86"/>
      <c r="N107" s="86"/>
      <c r="O107" s="86"/>
      <c r="P107" s="11"/>
      <c r="Q107" s="180" t="str">
        <f t="shared" si="23"/>
        <v/>
      </c>
      <c r="R107" s="41"/>
      <c r="S107" s="41"/>
      <c r="T107" s="41"/>
      <c r="U107" s="41"/>
      <c r="V107" s="41"/>
      <c r="W107" s="41"/>
      <c r="X107" s="41"/>
      <c r="Y107" s="41"/>
      <c r="Z107" s="41"/>
    </row>
    <row r="108" spans="2:26" s="6" customFormat="1" ht="60" customHeight="1">
      <c r="B108" s="441"/>
      <c r="C108" s="64" t="str">
        <f t="shared" si="24"/>
        <v/>
      </c>
      <c r="D108" s="64" t="str">
        <f t="shared" si="25"/>
        <v/>
      </c>
      <c r="E108" s="64">
        <v>1</v>
      </c>
      <c r="F108" s="64"/>
      <c r="G108" s="64" t="str">
        <f t="shared" si="27"/>
        <v/>
      </c>
      <c r="H108" s="64" t="str">
        <f t="shared" si="28"/>
        <v/>
      </c>
      <c r="I108" s="64">
        <v>1</v>
      </c>
      <c r="J108" s="96" t="s">
        <v>204</v>
      </c>
      <c r="K108" s="230" t="s">
        <v>454</v>
      </c>
      <c r="L108" s="86"/>
      <c r="M108" s="86"/>
      <c r="N108" s="86"/>
      <c r="O108" s="86"/>
      <c r="P108" s="11"/>
      <c r="Q108" s="180" t="str">
        <f t="shared" si="23"/>
        <v/>
      </c>
      <c r="R108" s="41"/>
      <c r="S108" s="41"/>
      <c r="T108" s="41"/>
      <c r="U108" s="41"/>
      <c r="V108" s="41"/>
      <c r="W108" s="41"/>
      <c r="X108" s="41"/>
      <c r="Y108" s="41"/>
      <c r="Z108" s="41"/>
    </row>
    <row r="109" spans="2:26" s="6" customFormat="1" ht="60" customHeight="1">
      <c r="B109" s="441"/>
      <c r="C109" s="64" t="str">
        <f t="shared" si="24"/>
        <v/>
      </c>
      <c r="D109" s="64" t="str">
        <f t="shared" si="25"/>
        <v/>
      </c>
      <c r="E109" s="64">
        <v>1</v>
      </c>
      <c r="F109" s="64">
        <v>1</v>
      </c>
      <c r="G109" s="64" t="str">
        <f t="shared" si="27"/>
        <v/>
      </c>
      <c r="H109" s="64" t="str">
        <f t="shared" si="28"/>
        <v/>
      </c>
      <c r="I109" s="64"/>
      <c r="J109" s="96" t="s">
        <v>257</v>
      </c>
      <c r="K109" s="230" t="s">
        <v>455</v>
      </c>
      <c r="L109" s="86"/>
      <c r="M109" s="86"/>
      <c r="N109" s="86"/>
      <c r="O109" s="86"/>
      <c r="P109" s="11"/>
      <c r="Q109" s="180" t="str">
        <f t="shared" si="23"/>
        <v/>
      </c>
      <c r="R109" s="41"/>
      <c r="S109" s="41"/>
      <c r="T109" s="41"/>
      <c r="U109" s="41"/>
      <c r="V109" s="41"/>
      <c r="W109" s="41"/>
      <c r="X109" s="41"/>
      <c r="Y109" s="41"/>
      <c r="Z109" s="41"/>
    </row>
    <row r="110" spans="2:26" s="6" customFormat="1" ht="60" customHeight="1">
      <c r="B110" s="441"/>
      <c r="C110" s="64" t="str">
        <f t="shared" si="24"/>
        <v/>
      </c>
      <c r="D110" s="64">
        <f t="shared" si="25"/>
        <v>1</v>
      </c>
      <c r="E110" s="64" t="str">
        <f t="shared" si="26"/>
        <v/>
      </c>
      <c r="F110" s="64" t="str">
        <f t="shared" si="21"/>
        <v/>
      </c>
      <c r="G110" s="64" t="str">
        <f t="shared" si="27"/>
        <v/>
      </c>
      <c r="H110" s="64" t="str">
        <f t="shared" si="28"/>
        <v/>
      </c>
      <c r="I110" s="64" t="str">
        <f t="shared" si="29"/>
        <v/>
      </c>
      <c r="J110" s="96" t="s">
        <v>102</v>
      </c>
      <c r="K110" s="230" t="s">
        <v>288</v>
      </c>
      <c r="L110" s="86"/>
      <c r="M110" s="86"/>
      <c r="N110" s="86"/>
      <c r="O110" s="86"/>
      <c r="P110" s="11"/>
      <c r="Q110" s="180" t="str">
        <f t="shared" si="23"/>
        <v/>
      </c>
      <c r="R110" s="41"/>
      <c r="S110" s="41"/>
      <c r="T110" s="41"/>
      <c r="U110" s="41"/>
      <c r="V110" s="41"/>
      <c r="W110" s="41"/>
      <c r="X110" s="41"/>
      <c r="Y110" s="41"/>
      <c r="Z110" s="41"/>
    </row>
    <row r="111" spans="2:26" s="6" customFormat="1" ht="60" customHeight="1">
      <c r="B111" s="441"/>
      <c r="C111" s="64" t="str">
        <f t="shared" si="24"/>
        <v/>
      </c>
      <c r="D111" s="64" t="str">
        <f t="shared" si="25"/>
        <v/>
      </c>
      <c r="E111" s="64">
        <f t="shared" si="26"/>
        <v>1</v>
      </c>
      <c r="F111" s="64" t="str">
        <f t="shared" si="21"/>
        <v/>
      </c>
      <c r="G111" s="64" t="str">
        <f t="shared" si="27"/>
        <v/>
      </c>
      <c r="H111" s="64" t="str">
        <f t="shared" si="28"/>
        <v/>
      </c>
      <c r="I111" s="64" t="str">
        <f t="shared" si="29"/>
        <v/>
      </c>
      <c r="J111" s="96" t="s">
        <v>76</v>
      </c>
      <c r="K111" s="230" t="s">
        <v>139</v>
      </c>
      <c r="L111" s="86"/>
      <c r="M111" s="86"/>
      <c r="N111" s="86"/>
      <c r="O111" s="86"/>
      <c r="P111" s="11"/>
      <c r="Q111" s="180" t="str">
        <f t="shared" si="23"/>
        <v/>
      </c>
      <c r="R111" s="41"/>
      <c r="S111" s="41"/>
      <c r="T111" s="41"/>
      <c r="U111" s="41"/>
      <c r="V111" s="41"/>
      <c r="W111" s="41"/>
      <c r="X111" s="41"/>
      <c r="Y111" s="41"/>
      <c r="Z111" s="41"/>
    </row>
    <row r="112" spans="2:26" s="6" customFormat="1" ht="60" customHeight="1">
      <c r="B112" s="441"/>
      <c r="C112" s="64" t="str">
        <f t="shared" si="24"/>
        <v/>
      </c>
      <c r="D112" s="64" t="str">
        <f t="shared" si="25"/>
        <v/>
      </c>
      <c r="E112" s="64">
        <v>1</v>
      </c>
      <c r="F112" s="64">
        <v>1</v>
      </c>
      <c r="G112" s="64" t="str">
        <f t="shared" si="27"/>
        <v/>
      </c>
      <c r="H112" s="64" t="str">
        <f t="shared" si="28"/>
        <v/>
      </c>
      <c r="I112" s="64" t="str">
        <f t="shared" si="29"/>
        <v/>
      </c>
      <c r="J112" s="96" t="s">
        <v>257</v>
      </c>
      <c r="K112" s="230" t="s">
        <v>140</v>
      </c>
      <c r="L112" s="86"/>
      <c r="M112" s="86"/>
      <c r="N112" s="86"/>
      <c r="O112" s="86"/>
      <c r="P112" s="11"/>
      <c r="Q112" s="180" t="str">
        <f t="shared" si="23"/>
        <v/>
      </c>
      <c r="R112" s="41"/>
      <c r="S112" s="41"/>
      <c r="T112" s="41"/>
      <c r="U112" s="41"/>
      <c r="V112" s="41"/>
      <c r="W112" s="41"/>
      <c r="X112" s="41"/>
      <c r="Y112" s="41"/>
      <c r="Z112" s="41"/>
    </row>
    <row r="113" spans="2:27" s="6" customFormat="1" ht="60" customHeight="1">
      <c r="B113" s="441"/>
      <c r="C113" s="64" t="str">
        <f t="shared" si="24"/>
        <v/>
      </c>
      <c r="D113" s="64">
        <v>1</v>
      </c>
      <c r="E113" s="64" t="str">
        <f t="shared" si="26"/>
        <v/>
      </c>
      <c r="F113" s="64">
        <v>1</v>
      </c>
      <c r="G113" s="64" t="str">
        <f t="shared" si="27"/>
        <v/>
      </c>
      <c r="H113" s="64" t="str">
        <f t="shared" si="28"/>
        <v/>
      </c>
      <c r="I113" s="64" t="str">
        <f t="shared" si="29"/>
        <v/>
      </c>
      <c r="J113" s="96" t="s">
        <v>326</v>
      </c>
      <c r="K113" s="230" t="s">
        <v>456</v>
      </c>
      <c r="L113" s="86"/>
      <c r="M113" s="86"/>
      <c r="N113" s="86"/>
      <c r="O113" s="86"/>
      <c r="P113" s="11"/>
      <c r="Q113" s="180" t="str">
        <f t="shared" si="23"/>
        <v/>
      </c>
      <c r="R113" s="41"/>
      <c r="S113" s="41"/>
      <c r="T113" s="41"/>
      <c r="U113" s="41"/>
      <c r="V113" s="41"/>
      <c r="W113" s="41"/>
      <c r="X113" s="41"/>
      <c r="Y113" s="41"/>
      <c r="Z113" s="41"/>
    </row>
    <row r="114" spans="2:27" s="6" customFormat="1" ht="60" customHeight="1">
      <c r="B114" s="441"/>
      <c r="C114" s="64"/>
      <c r="D114" s="64">
        <v>1</v>
      </c>
      <c r="E114" s="64"/>
      <c r="F114" s="64"/>
      <c r="G114" s="64"/>
      <c r="H114" s="64"/>
      <c r="I114" s="64"/>
      <c r="J114" s="96" t="s">
        <v>102</v>
      </c>
      <c r="K114" s="230" t="s">
        <v>458</v>
      </c>
      <c r="L114" s="86"/>
      <c r="M114" s="86"/>
      <c r="N114" s="86"/>
      <c r="O114" s="86"/>
      <c r="P114" s="11"/>
      <c r="Q114" s="180" t="str">
        <f t="shared" si="23"/>
        <v/>
      </c>
      <c r="R114" s="41"/>
      <c r="S114" s="41"/>
      <c r="T114" s="41"/>
      <c r="U114" s="41"/>
      <c r="V114" s="41"/>
      <c r="W114" s="41"/>
      <c r="X114" s="41"/>
      <c r="Y114" s="41"/>
      <c r="Z114" s="41"/>
    </row>
    <row r="115" spans="2:27" s="6" customFormat="1" ht="60" customHeight="1">
      <c r="B115" s="441"/>
      <c r="C115" s="64">
        <v>1</v>
      </c>
      <c r="D115" s="64" t="str">
        <f t="shared" si="25"/>
        <v/>
      </c>
      <c r="E115" s="64" t="str">
        <f t="shared" si="26"/>
        <v/>
      </c>
      <c r="F115" s="64" t="str">
        <f t="shared" si="21"/>
        <v/>
      </c>
      <c r="G115" s="64" t="str">
        <f t="shared" si="27"/>
        <v/>
      </c>
      <c r="H115" s="64">
        <v>1</v>
      </c>
      <c r="I115" s="64" t="str">
        <f t="shared" si="29"/>
        <v/>
      </c>
      <c r="J115" s="96" t="s">
        <v>199</v>
      </c>
      <c r="K115" s="230" t="s">
        <v>457</v>
      </c>
      <c r="L115" s="86"/>
      <c r="M115" s="86"/>
      <c r="N115" s="86"/>
      <c r="O115" s="86"/>
      <c r="P115" s="11"/>
      <c r="Q115" s="180" t="str">
        <f t="shared" si="23"/>
        <v/>
      </c>
      <c r="R115" s="41"/>
      <c r="S115" s="41"/>
      <c r="T115" s="41"/>
      <c r="U115" s="41"/>
      <c r="V115" s="41"/>
      <c r="W115" s="41"/>
      <c r="X115" s="41"/>
      <c r="Y115" s="41"/>
      <c r="Z115" s="41"/>
    </row>
    <row r="116" spans="2:27" s="6" customFormat="1" ht="60" customHeight="1">
      <c r="B116" s="441"/>
      <c r="C116" s="64" t="str">
        <f t="shared" si="24"/>
        <v/>
      </c>
      <c r="D116" s="64">
        <v>1</v>
      </c>
      <c r="E116" s="64">
        <v>1</v>
      </c>
      <c r="F116" s="64"/>
      <c r="G116" s="64" t="str">
        <f t="shared" si="27"/>
        <v/>
      </c>
      <c r="H116" s="64"/>
      <c r="I116" s="64" t="str">
        <f t="shared" si="29"/>
        <v/>
      </c>
      <c r="J116" s="96" t="s">
        <v>125</v>
      </c>
      <c r="K116" s="230" t="s">
        <v>376</v>
      </c>
      <c r="L116" s="86"/>
      <c r="M116" s="86"/>
      <c r="N116" s="86"/>
      <c r="O116" s="86"/>
      <c r="P116" s="11"/>
      <c r="Q116" s="180" t="str">
        <f t="shared" si="23"/>
        <v/>
      </c>
      <c r="R116" s="41"/>
      <c r="S116" s="41"/>
      <c r="T116" s="41"/>
      <c r="U116" s="41"/>
      <c r="V116" s="41"/>
      <c r="W116" s="41"/>
      <c r="X116" s="41"/>
      <c r="Y116" s="41"/>
      <c r="Z116" s="41"/>
    </row>
    <row r="117" spans="2:27" s="6" customFormat="1" ht="60" customHeight="1" thickBot="1">
      <c r="B117" s="442"/>
      <c r="C117" s="67" t="str">
        <f t="shared" si="24"/>
        <v/>
      </c>
      <c r="D117" s="67">
        <v>1</v>
      </c>
      <c r="E117" s="67">
        <f t="shared" si="26"/>
        <v>1</v>
      </c>
      <c r="F117" s="67" t="str">
        <f t="shared" si="21"/>
        <v/>
      </c>
      <c r="G117" s="67" t="str">
        <f t="shared" si="27"/>
        <v/>
      </c>
      <c r="H117" s="67" t="str">
        <f t="shared" si="28"/>
        <v/>
      </c>
      <c r="I117" s="67" t="str">
        <f t="shared" si="29"/>
        <v/>
      </c>
      <c r="J117" s="174" t="s">
        <v>76</v>
      </c>
      <c r="K117" s="233" t="s">
        <v>141</v>
      </c>
      <c r="L117" s="91"/>
      <c r="M117" s="91"/>
      <c r="N117" s="91"/>
      <c r="O117" s="91"/>
      <c r="P117" s="13"/>
      <c r="Q117" s="183" t="str">
        <f t="shared" si="23"/>
        <v/>
      </c>
      <c r="R117" s="41"/>
      <c r="S117" s="41"/>
      <c r="T117" s="41"/>
      <c r="U117" s="41"/>
      <c r="V117" s="41"/>
      <c r="W117" s="41"/>
      <c r="X117" s="41"/>
      <c r="Y117" s="41"/>
      <c r="Z117" s="41"/>
    </row>
    <row r="118" spans="2:27" s="6" customFormat="1" ht="30" customHeight="1">
      <c r="C118" s="60"/>
      <c r="D118" s="60"/>
      <c r="E118" s="60"/>
      <c r="F118" s="60"/>
      <c r="G118" s="60"/>
      <c r="H118" s="60"/>
      <c r="I118" s="60"/>
      <c r="Q118" s="6" t="str">
        <f t="shared" ref="Q118" si="30">IF(P118="yes, but needs improvement","Please insert comment...","")</f>
        <v/>
      </c>
      <c r="R118" s="41"/>
      <c r="S118" s="41"/>
      <c r="T118" s="41"/>
      <c r="U118" s="41"/>
      <c r="V118" s="41"/>
      <c r="W118" s="41"/>
      <c r="X118" s="41"/>
      <c r="Y118" s="41"/>
      <c r="Z118" s="41"/>
    </row>
    <row r="119" spans="2:27" s="6" customFormat="1" ht="15">
      <c r="C119" s="60"/>
      <c r="D119" s="60"/>
      <c r="E119" s="60"/>
      <c r="F119" s="60"/>
      <c r="G119" s="60"/>
      <c r="H119" s="60"/>
      <c r="I119" s="60"/>
      <c r="R119" s="41"/>
      <c r="S119" s="41"/>
      <c r="T119" s="41"/>
      <c r="U119" s="41"/>
      <c r="V119" s="41"/>
      <c r="W119" s="41"/>
      <c r="X119" s="41"/>
      <c r="Y119" s="41"/>
      <c r="Z119" s="41"/>
    </row>
    <row r="120" spans="2:27" s="6" customFormat="1" ht="15">
      <c r="C120" s="60"/>
      <c r="D120" s="60"/>
      <c r="E120" s="60"/>
      <c r="F120" s="60"/>
      <c r="G120" s="60"/>
      <c r="H120" s="60"/>
      <c r="I120" s="60"/>
      <c r="R120" s="41"/>
      <c r="S120" s="41"/>
      <c r="T120" s="41"/>
      <c r="U120" s="41"/>
      <c r="V120" s="41"/>
      <c r="W120" s="41"/>
      <c r="X120" s="41"/>
      <c r="Y120" s="41"/>
      <c r="Z120" s="41"/>
    </row>
    <row r="121" spans="2:27" s="6" customFormat="1" ht="15">
      <c r="C121" s="60"/>
      <c r="D121" s="60"/>
      <c r="E121" s="60"/>
      <c r="F121" s="60"/>
      <c r="G121" s="60"/>
      <c r="H121" s="60"/>
      <c r="I121" s="60"/>
      <c r="R121" s="41"/>
      <c r="S121" s="41"/>
      <c r="T121" s="41"/>
      <c r="U121" s="41"/>
      <c r="V121" s="41"/>
      <c r="W121" s="41"/>
      <c r="X121" s="41"/>
      <c r="Y121" s="41"/>
      <c r="Z121" s="41"/>
    </row>
    <row r="122" spans="2:27" s="6" customFormat="1" ht="15.75" customHeight="1" thickBot="1">
      <c r="C122" s="60"/>
      <c r="D122" s="60"/>
      <c r="E122" s="60"/>
      <c r="F122" s="60"/>
      <c r="G122" s="60"/>
      <c r="H122" s="60"/>
      <c r="I122" s="60"/>
      <c r="R122" s="41"/>
      <c r="S122" s="41"/>
      <c r="T122" s="41"/>
      <c r="U122" s="41"/>
      <c r="V122" s="41"/>
      <c r="W122" s="41"/>
      <c r="X122" s="41"/>
      <c r="Y122" s="41"/>
      <c r="Z122" s="41"/>
    </row>
    <row r="123" spans="2:27" s="6" customFormat="1" ht="30" customHeight="1" thickBot="1">
      <c r="C123" s="60"/>
      <c r="D123" s="60"/>
      <c r="E123" s="60"/>
      <c r="F123" s="60"/>
      <c r="G123" s="60"/>
      <c r="H123" s="60"/>
      <c r="I123" s="60"/>
      <c r="R123" s="146" t="s">
        <v>236</v>
      </c>
      <c r="S123" s="194"/>
      <c r="T123" s="144" t="s">
        <v>237</v>
      </c>
      <c r="U123" s="41"/>
      <c r="V123" s="41"/>
      <c r="X123" s="41"/>
      <c r="Y123" s="41"/>
      <c r="Z123" s="41"/>
      <c r="AA123" s="41"/>
    </row>
    <row r="124" spans="2:27" s="6" customFormat="1" ht="40" customHeight="1">
      <c r="C124" s="60"/>
      <c r="D124" s="60"/>
      <c r="E124" s="60"/>
      <c r="F124" s="60"/>
      <c r="G124" s="60"/>
      <c r="H124" s="60"/>
      <c r="I124" s="60"/>
      <c r="R124" s="436" t="s">
        <v>17</v>
      </c>
      <c r="S124" s="437"/>
      <c r="T124" s="140" t="e">
        <f t="shared" ref="T124:T130" si="31">(V5+W5*0.5)/AA5</f>
        <v>#DIV/0!</v>
      </c>
      <c r="U124" s="41"/>
      <c r="V124" s="41"/>
      <c r="X124" s="41"/>
      <c r="Y124" s="41"/>
      <c r="Z124" s="41"/>
      <c r="AA124" s="41"/>
    </row>
    <row r="125" spans="2:27" s="6" customFormat="1" ht="40" customHeight="1">
      <c r="C125" s="60"/>
      <c r="D125" s="60"/>
      <c r="E125" s="60"/>
      <c r="F125" s="60"/>
      <c r="G125" s="60"/>
      <c r="H125" s="60"/>
      <c r="I125" s="60"/>
      <c r="R125" s="430" t="s">
        <v>328</v>
      </c>
      <c r="S125" s="431"/>
      <c r="T125" s="141" t="e">
        <f t="shared" si="31"/>
        <v>#DIV/0!</v>
      </c>
      <c r="U125" s="41"/>
      <c r="V125" s="41"/>
      <c r="X125" s="41"/>
      <c r="Y125" s="41"/>
      <c r="Z125" s="41"/>
      <c r="AA125" s="41"/>
    </row>
    <row r="126" spans="2:27" s="6" customFormat="1" ht="40" customHeight="1">
      <c r="C126" s="60"/>
      <c r="D126" s="60"/>
      <c r="E126" s="60"/>
      <c r="F126" s="60"/>
      <c r="G126" s="60"/>
      <c r="H126" s="60"/>
      <c r="I126" s="60"/>
      <c r="R126" s="438" t="s">
        <v>329</v>
      </c>
      <c r="S126" s="439"/>
      <c r="T126" s="142" t="e">
        <f t="shared" si="31"/>
        <v>#DIV/0!</v>
      </c>
      <c r="U126" s="41"/>
      <c r="V126" s="41"/>
      <c r="X126" s="41"/>
      <c r="Y126" s="41"/>
      <c r="Z126" s="41"/>
      <c r="AA126" s="41"/>
    </row>
    <row r="127" spans="2:27" s="6" customFormat="1" ht="40" customHeight="1">
      <c r="C127" s="60"/>
      <c r="D127" s="60"/>
      <c r="E127" s="60"/>
      <c r="F127" s="60"/>
      <c r="G127" s="60"/>
      <c r="H127" s="60"/>
      <c r="I127" s="60"/>
      <c r="R127" s="430" t="s">
        <v>165</v>
      </c>
      <c r="S127" s="431"/>
      <c r="T127" s="141" t="e">
        <f t="shared" si="31"/>
        <v>#DIV/0!</v>
      </c>
      <c r="U127" s="41"/>
      <c r="V127" s="41"/>
      <c r="X127" s="41"/>
      <c r="Y127" s="41"/>
      <c r="Z127" s="41"/>
      <c r="AA127" s="41"/>
    </row>
    <row r="128" spans="2:27" s="6" customFormat="1" ht="40" customHeight="1">
      <c r="C128" s="60"/>
      <c r="D128" s="60"/>
      <c r="E128" s="60"/>
      <c r="F128" s="60"/>
      <c r="G128" s="60"/>
      <c r="H128" s="60"/>
      <c r="I128" s="60"/>
      <c r="R128" s="438" t="s">
        <v>74</v>
      </c>
      <c r="S128" s="439"/>
      <c r="T128" s="142" t="e">
        <f t="shared" si="31"/>
        <v>#DIV/0!</v>
      </c>
      <c r="U128" s="41"/>
      <c r="V128" s="41"/>
      <c r="X128" s="41"/>
      <c r="Y128" s="41"/>
      <c r="Z128" s="41"/>
      <c r="AA128" s="41"/>
    </row>
    <row r="129" spans="3:27" s="6" customFormat="1" ht="40" customHeight="1">
      <c r="C129" s="60"/>
      <c r="D129" s="60"/>
      <c r="E129" s="60"/>
      <c r="F129" s="60"/>
      <c r="G129" s="60"/>
      <c r="H129" s="60"/>
      <c r="I129" s="60"/>
      <c r="R129" s="430" t="s">
        <v>75</v>
      </c>
      <c r="S129" s="431"/>
      <c r="T129" s="141" t="e">
        <f t="shared" si="31"/>
        <v>#DIV/0!</v>
      </c>
      <c r="U129" s="41"/>
      <c r="V129" s="41"/>
      <c r="X129" s="41"/>
      <c r="Y129" s="41"/>
      <c r="Z129" s="41"/>
      <c r="AA129" s="41"/>
    </row>
    <row r="130" spans="3:27" s="6" customFormat="1" ht="40" customHeight="1" thickBot="1">
      <c r="C130" s="60"/>
      <c r="D130" s="60"/>
      <c r="E130" s="60"/>
      <c r="F130" s="60"/>
      <c r="G130" s="60"/>
      <c r="H130" s="60"/>
      <c r="I130" s="60"/>
      <c r="R130" s="432" t="s">
        <v>96</v>
      </c>
      <c r="S130" s="433"/>
      <c r="T130" s="143" t="e">
        <f t="shared" si="31"/>
        <v>#DIV/0!</v>
      </c>
      <c r="U130" s="41"/>
      <c r="V130" s="41"/>
      <c r="X130" s="41"/>
      <c r="Y130" s="41"/>
      <c r="Z130" s="41"/>
      <c r="AA130" s="41"/>
    </row>
    <row r="131" spans="3:27" s="6" customFormat="1" ht="16" thickBot="1">
      <c r="C131" s="60"/>
      <c r="D131" s="60"/>
      <c r="E131" s="60"/>
      <c r="F131" s="60"/>
      <c r="G131" s="60"/>
      <c r="H131" s="60"/>
      <c r="I131" s="60"/>
      <c r="R131" s="41"/>
      <c r="S131" s="41"/>
      <c r="T131" s="41"/>
      <c r="U131" s="41"/>
      <c r="W131" s="41"/>
      <c r="X131" s="41"/>
      <c r="Y131" s="41"/>
      <c r="Z131" s="41"/>
    </row>
    <row r="132" spans="3:27" s="6" customFormat="1" ht="38.25" customHeight="1" thickBot="1">
      <c r="C132" s="60"/>
      <c r="D132" s="60"/>
      <c r="E132" s="60"/>
      <c r="F132" s="60"/>
      <c r="G132" s="60"/>
      <c r="H132" s="60"/>
      <c r="I132" s="60"/>
      <c r="R132" s="434" t="s">
        <v>659</v>
      </c>
      <c r="S132" s="435"/>
      <c r="T132" s="191" t="e">
        <f>(V18*2+W18)/(SUM(V18:Z18)*2)</f>
        <v>#DIV/0!</v>
      </c>
      <c r="W132" s="41"/>
      <c r="X132" s="41"/>
    </row>
    <row r="133" spans="3:27" s="6" customFormat="1" ht="19" thickBot="1">
      <c r="C133" s="60"/>
      <c r="D133" s="60"/>
      <c r="E133" s="60"/>
      <c r="F133" s="60"/>
      <c r="G133" s="60"/>
      <c r="H133" s="60"/>
      <c r="I133" s="60"/>
      <c r="R133" s="192"/>
      <c r="S133" s="192"/>
      <c r="T133" s="192"/>
      <c r="U133" s="192"/>
      <c r="W133" s="41"/>
      <c r="X133" s="41"/>
    </row>
    <row r="134" spans="3:27" s="6" customFormat="1" ht="19" thickBot="1">
      <c r="C134" s="60"/>
      <c r="D134" s="60"/>
      <c r="E134" s="60"/>
      <c r="F134" s="60"/>
      <c r="G134" s="60"/>
      <c r="H134" s="60"/>
      <c r="I134" s="60"/>
      <c r="R134" s="193" t="s">
        <v>460</v>
      </c>
      <c r="S134" s="190"/>
      <c r="T134" s="191">
        <f>(V19+W19/2)/AA19</f>
        <v>0</v>
      </c>
      <c r="W134" s="41"/>
      <c r="X134" s="41"/>
    </row>
    <row r="135" spans="3:27" s="6" customFormat="1" ht="15">
      <c r="C135" s="60"/>
      <c r="D135" s="60"/>
      <c r="E135" s="60"/>
      <c r="F135" s="60"/>
      <c r="G135" s="60"/>
      <c r="H135" s="60"/>
      <c r="I135" s="60"/>
      <c r="R135" s="41"/>
      <c r="S135" s="41"/>
      <c r="T135" s="41"/>
      <c r="U135" s="41"/>
      <c r="V135" s="41"/>
      <c r="W135" s="41"/>
      <c r="X135" s="41"/>
      <c r="Y135" s="41"/>
      <c r="Z135" s="41"/>
    </row>
    <row r="136" spans="3:27" s="6" customFormat="1" ht="15">
      <c r="C136" s="60"/>
      <c r="D136" s="60"/>
      <c r="E136" s="60"/>
      <c r="F136" s="60"/>
      <c r="G136" s="60"/>
      <c r="H136" s="60"/>
      <c r="I136" s="60"/>
      <c r="R136" s="429" t="s">
        <v>687</v>
      </c>
      <c r="S136" s="429"/>
      <c r="T136" s="429"/>
      <c r="U136" s="41"/>
      <c r="V136" s="41"/>
      <c r="W136" s="41"/>
      <c r="X136" s="41"/>
      <c r="Y136" s="41"/>
      <c r="Z136" s="41"/>
    </row>
    <row r="137" spans="3:27" s="6" customFormat="1" ht="15" customHeight="1">
      <c r="C137" s="60"/>
      <c r="D137" s="60"/>
      <c r="E137" s="60"/>
      <c r="F137" s="60"/>
      <c r="G137" s="60"/>
      <c r="H137" s="60"/>
      <c r="I137" s="60"/>
      <c r="R137" s="429"/>
      <c r="S137" s="429"/>
      <c r="T137" s="429"/>
      <c r="U137" s="41"/>
      <c r="V137" s="41"/>
      <c r="W137" s="41"/>
      <c r="X137" s="41"/>
      <c r="Y137" s="41"/>
      <c r="Z137" s="41"/>
    </row>
    <row r="138" spans="3:27" s="6" customFormat="1" ht="15" customHeight="1">
      <c r="C138" s="60"/>
      <c r="D138" s="60"/>
      <c r="E138" s="60"/>
      <c r="F138" s="60"/>
      <c r="G138" s="60"/>
      <c r="H138" s="60"/>
      <c r="I138" s="60"/>
      <c r="R138" s="348"/>
      <c r="S138" s="348"/>
      <c r="T138" s="348"/>
      <c r="U138" s="41"/>
      <c r="V138" s="41"/>
      <c r="W138" s="41"/>
      <c r="X138" s="41"/>
      <c r="Y138" s="41"/>
      <c r="Z138" s="41"/>
    </row>
    <row r="139" spans="3:27" s="6" customFormat="1" ht="15" customHeight="1">
      <c r="C139" s="60"/>
      <c r="D139" s="60"/>
      <c r="E139" s="60"/>
      <c r="F139" s="60"/>
      <c r="G139" s="60"/>
      <c r="H139" s="60"/>
      <c r="I139" s="60"/>
      <c r="R139" s="348"/>
      <c r="S139" s="348"/>
      <c r="T139" s="348"/>
      <c r="U139" s="41"/>
      <c r="V139" s="41"/>
      <c r="W139" s="41"/>
      <c r="X139" s="41"/>
      <c r="Y139" s="41"/>
      <c r="Z139" s="41"/>
    </row>
    <row r="140" spans="3:27" s="6" customFormat="1" ht="15">
      <c r="C140" s="60"/>
      <c r="D140" s="60"/>
      <c r="E140" s="60"/>
      <c r="F140" s="60"/>
      <c r="G140" s="60"/>
      <c r="H140" s="60"/>
      <c r="I140" s="60"/>
      <c r="R140" s="41"/>
      <c r="S140" s="41"/>
      <c r="T140" s="41"/>
      <c r="U140" s="41"/>
      <c r="V140" s="41"/>
      <c r="W140" s="41"/>
      <c r="X140" s="41"/>
      <c r="Y140" s="41"/>
      <c r="Z140" s="41"/>
    </row>
    <row r="141" spans="3:27" s="6" customFormat="1" ht="15">
      <c r="C141" s="60"/>
      <c r="D141" s="60"/>
      <c r="E141" s="60"/>
      <c r="F141" s="60"/>
      <c r="G141" s="60"/>
      <c r="H141" s="60"/>
      <c r="I141" s="60"/>
      <c r="R141" s="41"/>
      <c r="S141" s="41"/>
      <c r="T141" s="41"/>
      <c r="U141" s="41"/>
      <c r="V141" s="41"/>
      <c r="W141" s="41"/>
      <c r="X141" s="41"/>
      <c r="Y141" s="41"/>
      <c r="Z141" s="41"/>
    </row>
    <row r="142" spans="3:27" s="6" customFormat="1" ht="15">
      <c r="C142" s="60"/>
      <c r="D142" s="60"/>
      <c r="E142" s="60"/>
      <c r="F142" s="60"/>
      <c r="G142" s="60"/>
      <c r="H142" s="60"/>
      <c r="I142" s="60"/>
      <c r="R142" s="41"/>
      <c r="S142" s="41"/>
      <c r="T142" s="41"/>
      <c r="U142" s="41"/>
      <c r="V142" s="41"/>
      <c r="W142" s="41"/>
      <c r="X142" s="41"/>
      <c r="Y142" s="41"/>
      <c r="Z142" s="41"/>
    </row>
    <row r="143" spans="3:27" s="6" customFormat="1" ht="15">
      <c r="C143" s="60"/>
      <c r="D143" s="60"/>
      <c r="E143" s="60"/>
      <c r="F143" s="60"/>
      <c r="G143" s="60"/>
      <c r="H143" s="60"/>
      <c r="I143" s="60"/>
      <c r="R143" s="41"/>
      <c r="S143" s="41"/>
      <c r="T143" s="41"/>
      <c r="U143" s="41"/>
      <c r="V143" s="41"/>
      <c r="W143" s="41"/>
      <c r="X143" s="41"/>
      <c r="Y143" s="41"/>
      <c r="Z143" s="41"/>
    </row>
    <row r="144" spans="3:27" s="6" customFormat="1" ht="15">
      <c r="C144" s="60"/>
      <c r="D144" s="60"/>
      <c r="E144" s="60"/>
      <c r="F144" s="60"/>
      <c r="G144" s="60"/>
      <c r="H144" s="60"/>
      <c r="I144" s="60"/>
      <c r="R144" s="41"/>
      <c r="S144" s="41"/>
      <c r="T144" s="41"/>
      <c r="U144" s="41"/>
      <c r="V144" s="41"/>
      <c r="W144" s="41"/>
      <c r="X144" s="41"/>
      <c r="Y144" s="41"/>
      <c r="Z144" s="41"/>
    </row>
    <row r="145" spans="3:26" s="6" customFormat="1" ht="15">
      <c r="C145" s="60"/>
      <c r="D145" s="60"/>
      <c r="E145" s="60"/>
      <c r="F145" s="60"/>
      <c r="G145" s="60"/>
      <c r="H145" s="60"/>
      <c r="I145" s="60"/>
      <c r="R145" s="41"/>
      <c r="S145" s="41"/>
      <c r="T145" s="41"/>
      <c r="U145" s="41"/>
      <c r="V145" s="41"/>
      <c r="W145" s="41"/>
      <c r="X145" s="41"/>
      <c r="Y145" s="41"/>
      <c r="Z145" s="41"/>
    </row>
    <row r="146" spans="3:26" s="6" customFormat="1" ht="15">
      <c r="C146" s="60"/>
      <c r="D146" s="60"/>
      <c r="E146" s="60"/>
      <c r="F146" s="60"/>
      <c r="G146" s="60"/>
      <c r="H146" s="60"/>
      <c r="I146" s="60"/>
      <c r="R146" s="41"/>
      <c r="S146" s="41"/>
      <c r="T146" s="41"/>
      <c r="U146" s="41"/>
      <c r="V146" s="41"/>
      <c r="W146" s="41"/>
      <c r="X146" s="41"/>
      <c r="Y146" s="41"/>
      <c r="Z146" s="41"/>
    </row>
    <row r="147" spans="3:26" s="6" customFormat="1" ht="15">
      <c r="C147" s="60"/>
      <c r="D147" s="60"/>
      <c r="E147" s="60"/>
      <c r="F147" s="60"/>
      <c r="G147" s="60"/>
      <c r="H147" s="60"/>
      <c r="I147" s="60"/>
      <c r="R147" s="41"/>
      <c r="S147" s="41"/>
      <c r="T147" s="41"/>
      <c r="U147" s="41"/>
      <c r="V147" s="41"/>
      <c r="W147" s="41"/>
      <c r="X147" s="41"/>
      <c r="Y147" s="41"/>
      <c r="Z147" s="41"/>
    </row>
    <row r="148" spans="3:26" s="6" customFormat="1" ht="15">
      <c r="C148" s="60"/>
      <c r="D148" s="60"/>
      <c r="E148" s="60"/>
      <c r="F148" s="60"/>
      <c r="G148" s="60"/>
      <c r="H148" s="60"/>
      <c r="I148" s="60"/>
      <c r="R148" s="41"/>
      <c r="S148" s="41"/>
      <c r="T148" s="41"/>
      <c r="U148" s="41"/>
      <c r="V148" s="41"/>
      <c r="W148" s="41"/>
      <c r="X148" s="41"/>
      <c r="Y148" s="41"/>
      <c r="Z148" s="41"/>
    </row>
    <row r="149" spans="3:26" s="6" customFormat="1" ht="15">
      <c r="C149" s="60"/>
      <c r="D149" s="60"/>
      <c r="E149" s="60"/>
      <c r="F149" s="60"/>
      <c r="G149" s="60"/>
      <c r="H149" s="60"/>
      <c r="I149" s="60"/>
      <c r="R149" s="41"/>
      <c r="S149" s="41"/>
      <c r="T149" s="41"/>
      <c r="U149" s="41"/>
      <c r="V149" s="41"/>
      <c r="W149" s="41"/>
      <c r="X149" s="41"/>
      <c r="Y149" s="41"/>
      <c r="Z149" s="41"/>
    </row>
    <row r="150" spans="3:26" s="6" customFormat="1" ht="15">
      <c r="C150" s="60"/>
      <c r="D150" s="60"/>
      <c r="E150" s="60"/>
      <c r="F150" s="60"/>
      <c r="G150" s="60"/>
      <c r="H150" s="60"/>
      <c r="I150" s="60"/>
      <c r="R150" s="41"/>
      <c r="S150" s="41"/>
      <c r="T150" s="41"/>
      <c r="U150" s="41"/>
      <c r="V150" s="41"/>
      <c r="W150" s="41"/>
      <c r="X150" s="41"/>
      <c r="Y150" s="41"/>
      <c r="Z150" s="41"/>
    </row>
    <row r="151" spans="3:26" s="6" customFormat="1" ht="15">
      <c r="C151" s="60"/>
      <c r="D151" s="60"/>
      <c r="E151" s="60"/>
      <c r="F151" s="60"/>
      <c r="G151" s="60"/>
      <c r="H151" s="60"/>
      <c r="I151" s="60"/>
      <c r="R151" s="41"/>
      <c r="S151" s="41"/>
      <c r="T151" s="41"/>
      <c r="U151" s="41"/>
      <c r="V151" s="41"/>
      <c r="W151" s="41"/>
      <c r="X151" s="41"/>
      <c r="Y151" s="41"/>
      <c r="Z151" s="41"/>
    </row>
    <row r="152" spans="3:26" s="6" customFormat="1" ht="15">
      <c r="C152" s="60"/>
      <c r="D152" s="60"/>
      <c r="E152" s="60"/>
      <c r="F152" s="60"/>
      <c r="G152" s="60"/>
      <c r="H152" s="60"/>
      <c r="I152" s="60"/>
      <c r="R152" s="41"/>
      <c r="S152" s="41"/>
      <c r="T152" s="41"/>
      <c r="U152" s="41"/>
      <c r="V152" s="41"/>
      <c r="W152" s="41"/>
      <c r="X152" s="41"/>
      <c r="Y152" s="41"/>
      <c r="Z152" s="41"/>
    </row>
    <row r="153" spans="3:26" s="6" customFormat="1" ht="15">
      <c r="C153" s="60"/>
      <c r="D153" s="60"/>
      <c r="E153" s="60"/>
      <c r="F153" s="60"/>
      <c r="G153" s="60"/>
      <c r="H153" s="60"/>
      <c r="I153" s="60"/>
      <c r="R153" s="41"/>
      <c r="S153" s="41"/>
      <c r="T153" s="41"/>
      <c r="U153" s="41"/>
      <c r="V153" s="41"/>
      <c r="W153" s="41"/>
      <c r="X153" s="41"/>
      <c r="Y153" s="41"/>
      <c r="Z153" s="41"/>
    </row>
    <row r="154" spans="3:26" s="6" customFormat="1" ht="15">
      <c r="C154" s="60"/>
      <c r="D154" s="60"/>
      <c r="E154" s="60"/>
      <c r="F154" s="60"/>
      <c r="G154" s="60"/>
      <c r="H154" s="60"/>
      <c r="I154" s="60"/>
      <c r="R154" s="41"/>
      <c r="S154" s="41"/>
      <c r="T154" s="41"/>
      <c r="U154" s="41"/>
      <c r="V154" s="41"/>
      <c r="W154" s="41"/>
      <c r="X154" s="41"/>
      <c r="Y154" s="41"/>
      <c r="Z154" s="41"/>
    </row>
    <row r="155" spans="3:26" s="6" customFormat="1" ht="15">
      <c r="C155" s="60"/>
      <c r="D155" s="60"/>
      <c r="E155" s="60"/>
      <c r="F155" s="60"/>
      <c r="G155" s="60"/>
      <c r="H155" s="60"/>
      <c r="I155" s="60"/>
      <c r="R155" s="41"/>
      <c r="S155" s="41"/>
      <c r="T155" s="41"/>
      <c r="U155" s="41"/>
      <c r="V155" s="41"/>
      <c r="W155" s="41"/>
      <c r="X155" s="41"/>
      <c r="Y155" s="41"/>
      <c r="Z155" s="41"/>
    </row>
    <row r="156" spans="3:26" s="6" customFormat="1" ht="15">
      <c r="C156" s="60"/>
      <c r="D156" s="60"/>
      <c r="E156" s="60"/>
      <c r="F156" s="60"/>
      <c r="G156" s="60"/>
      <c r="H156" s="60"/>
      <c r="I156" s="60"/>
      <c r="R156" s="41"/>
      <c r="S156" s="41"/>
      <c r="T156" s="41"/>
      <c r="U156" s="41"/>
      <c r="V156" s="41"/>
      <c r="W156" s="41"/>
      <c r="X156" s="41"/>
      <c r="Y156" s="41"/>
      <c r="Z156" s="41"/>
    </row>
    <row r="157" spans="3:26" s="6" customFormat="1" ht="15">
      <c r="C157" s="60"/>
      <c r="D157" s="60"/>
      <c r="E157" s="60"/>
      <c r="F157" s="60"/>
      <c r="G157" s="60"/>
      <c r="H157" s="60"/>
      <c r="I157" s="60"/>
      <c r="R157" s="41"/>
      <c r="S157" s="41"/>
      <c r="T157" s="41"/>
      <c r="U157" s="41"/>
      <c r="V157" s="41"/>
      <c r="W157" s="41"/>
      <c r="X157" s="41"/>
      <c r="Y157" s="41"/>
      <c r="Z157" s="41"/>
    </row>
    <row r="158" spans="3:26" s="6" customFormat="1" ht="15">
      <c r="C158" s="60"/>
      <c r="D158" s="60"/>
      <c r="E158" s="60"/>
      <c r="F158" s="60"/>
      <c r="G158" s="60"/>
      <c r="H158" s="60"/>
      <c r="I158" s="60"/>
      <c r="R158" s="41"/>
      <c r="S158" s="41"/>
      <c r="T158" s="41"/>
      <c r="U158" s="41"/>
      <c r="V158" s="41"/>
      <c r="W158" s="41"/>
      <c r="X158" s="41"/>
      <c r="Y158" s="41"/>
      <c r="Z158" s="41"/>
    </row>
    <row r="159" spans="3:26" s="6" customFormat="1" ht="15">
      <c r="C159" s="60"/>
      <c r="D159" s="60"/>
      <c r="E159" s="60"/>
      <c r="F159" s="60"/>
      <c r="G159" s="60"/>
      <c r="H159" s="60"/>
      <c r="I159" s="60"/>
      <c r="R159" s="41"/>
      <c r="S159" s="41"/>
      <c r="T159" s="41"/>
      <c r="U159" s="41"/>
      <c r="V159" s="41"/>
      <c r="W159" s="41"/>
      <c r="X159" s="41"/>
      <c r="Y159" s="41"/>
      <c r="Z159" s="41"/>
    </row>
    <row r="160" spans="3:26" s="6" customFormat="1" ht="15">
      <c r="C160" s="60"/>
      <c r="D160" s="60"/>
      <c r="E160" s="60"/>
      <c r="F160" s="60"/>
      <c r="G160" s="60"/>
      <c r="H160" s="60"/>
      <c r="I160" s="60"/>
      <c r="R160" s="41"/>
      <c r="S160" s="41"/>
      <c r="T160" s="41"/>
      <c r="U160" s="41"/>
      <c r="V160" s="41"/>
      <c r="W160" s="41"/>
      <c r="X160" s="41"/>
      <c r="Y160" s="41"/>
      <c r="Z160" s="41"/>
    </row>
    <row r="161" spans="3:26" s="6" customFormat="1" ht="15">
      <c r="C161" s="60"/>
      <c r="D161" s="60"/>
      <c r="E161" s="60"/>
      <c r="F161" s="60"/>
      <c r="G161" s="60"/>
      <c r="H161" s="60"/>
      <c r="I161" s="60"/>
      <c r="R161" s="41"/>
      <c r="S161" s="41"/>
      <c r="T161" s="41"/>
      <c r="U161" s="41"/>
      <c r="V161" s="41"/>
      <c r="W161" s="41"/>
      <c r="X161" s="41"/>
      <c r="Y161" s="41"/>
      <c r="Z161" s="41"/>
    </row>
    <row r="162" spans="3:26" s="6" customFormat="1" ht="15">
      <c r="C162" s="60"/>
      <c r="D162" s="60"/>
      <c r="E162" s="60"/>
      <c r="F162" s="60"/>
      <c r="G162" s="60"/>
      <c r="H162" s="60"/>
      <c r="I162" s="60"/>
      <c r="R162" s="41"/>
      <c r="S162" s="41"/>
      <c r="T162" s="41"/>
      <c r="U162" s="41"/>
      <c r="V162" s="41"/>
      <c r="W162" s="41"/>
      <c r="X162" s="41"/>
      <c r="Y162" s="41"/>
      <c r="Z162" s="41"/>
    </row>
    <row r="163" spans="3:26" s="6" customFormat="1" ht="15">
      <c r="C163" s="60"/>
      <c r="D163" s="60"/>
      <c r="E163" s="60"/>
      <c r="F163" s="60"/>
      <c r="G163" s="60"/>
      <c r="H163" s="60"/>
      <c r="I163" s="60"/>
      <c r="R163" s="41"/>
      <c r="S163" s="41"/>
      <c r="T163" s="41"/>
      <c r="U163" s="41"/>
      <c r="V163" s="41"/>
      <c r="W163" s="41"/>
      <c r="X163" s="41"/>
      <c r="Y163" s="41"/>
      <c r="Z163" s="41"/>
    </row>
    <row r="164" spans="3:26" s="6" customFormat="1" ht="15">
      <c r="C164" s="60"/>
      <c r="D164" s="60"/>
      <c r="E164" s="60"/>
      <c r="F164" s="60"/>
      <c r="G164" s="60"/>
      <c r="H164" s="60"/>
      <c r="I164" s="60"/>
      <c r="R164" s="41"/>
      <c r="S164" s="41"/>
      <c r="T164" s="41"/>
      <c r="U164" s="41"/>
      <c r="V164" s="41"/>
      <c r="W164" s="41"/>
      <c r="X164" s="41"/>
      <c r="Y164" s="41"/>
      <c r="Z164" s="41"/>
    </row>
    <row r="165" spans="3:26" s="6" customFormat="1" ht="15">
      <c r="C165" s="60"/>
      <c r="D165" s="60"/>
      <c r="E165" s="60"/>
      <c r="F165" s="60"/>
      <c r="G165" s="60"/>
      <c r="H165" s="60"/>
      <c r="I165" s="60"/>
      <c r="R165" s="41"/>
      <c r="S165" s="41"/>
      <c r="T165" s="41"/>
      <c r="U165" s="41"/>
      <c r="V165" s="41"/>
      <c r="W165" s="41"/>
      <c r="X165" s="41"/>
      <c r="Y165" s="41"/>
      <c r="Z165" s="41"/>
    </row>
    <row r="166" spans="3:26" s="6" customFormat="1" ht="15">
      <c r="C166" s="60"/>
      <c r="D166" s="60"/>
      <c r="E166" s="60"/>
      <c r="F166" s="60"/>
      <c r="G166" s="60"/>
      <c r="H166" s="60"/>
      <c r="I166" s="60"/>
      <c r="R166" s="41"/>
      <c r="S166" s="41"/>
      <c r="T166" s="41"/>
      <c r="U166" s="41"/>
      <c r="V166" s="41"/>
      <c r="W166" s="41"/>
      <c r="X166" s="41"/>
      <c r="Y166" s="41"/>
      <c r="Z166" s="41"/>
    </row>
    <row r="167" spans="3:26" s="6" customFormat="1" ht="15">
      <c r="C167" s="60"/>
      <c r="D167" s="60"/>
      <c r="E167" s="60"/>
      <c r="F167" s="60"/>
      <c r="G167" s="60"/>
      <c r="H167" s="60"/>
      <c r="I167" s="60"/>
      <c r="R167" s="41"/>
      <c r="S167" s="41"/>
      <c r="T167" s="41"/>
      <c r="U167" s="41"/>
      <c r="V167" s="41"/>
      <c r="W167" s="41"/>
      <c r="X167" s="41"/>
      <c r="Y167" s="41"/>
      <c r="Z167" s="41"/>
    </row>
    <row r="168" spans="3:26" s="6" customFormat="1" ht="15">
      <c r="C168" s="60"/>
      <c r="D168" s="60"/>
      <c r="E168" s="60"/>
      <c r="F168" s="60"/>
      <c r="G168" s="60"/>
      <c r="H168" s="60"/>
      <c r="I168" s="60"/>
      <c r="R168" s="41"/>
      <c r="S168" s="41"/>
      <c r="T168" s="41"/>
      <c r="U168" s="41"/>
      <c r="V168" s="41"/>
      <c r="W168" s="41"/>
      <c r="X168" s="41"/>
      <c r="Y168" s="41"/>
      <c r="Z168" s="41"/>
    </row>
    <row r="169" spans="3:26" s="6" customFormat="1" ht="15">
      <c r="C169" s="60"/>
      <c r="D169" s="60"/>
      <c r="E169" s="60"/>
      <c r="F169" s="60"/>
      <c r="G169" s="60"/>
      <c r="H169" s="60"/>
      <c r="I169" s="60"/>
      <c r="R169" s="41"/>
      <c r="S169" s="41"/>
      <c r="T169" s="41"/>
      <c r="U169" s="41"/>
      <c r="V169" s="41"/>
      <c r="W169" s="41"/>
      <c r="X169" s="41"/>
      <c r="Y169" s="41"/>
      <c r="Z169" s="41"/>
    </row>
    <row r="170" spans="3:26" s="6" customFormat="1" ht="15">
      <c r="C170" s="60"/>
      <c r="D170" s="60"/>
      <c r="E170" s="60"/>
      <c r="F170" s="60"/>
      <c r="G170" s="60"/>
      <c r="H170" s="60"/>
      <c r="I170" s="60"/>
      <c r="R170" s="41"/>
      <c r="S170" s="41"/>
      <c r="T170" s="41"/>
      <c r="U170" s="41"/>
      <c r="V170" s="41"/>
      <c r="W170" s="41"/>
      <c r="X170" s="41"/>
      <c r="Y170" s="41"/>
      <c r="Z170" s="41"/>
    </row>
    <row r="171" spans="3:26" s="6" customFormat="1" ht="15">
      <c r="C171" s="60"/>
      <c r="D171" s="60"/>
      <c r="E171" s="60"/>
      <c r="F171" s="60"/>
      <c r="G171" s="60"/>
      <c r="H171" s="60"/>
      <c r="I171" s="60"/>
      <c r="R171" s="41"/>
      <c r="S171" s="41"/>
      <c r="T171" s="41"/>
      <c r="U171" s="41"/>
      <c r="V171" s="41"/>
      <c r="W171" s="41"/>
      <c r="X171" s="41"/>
      <c r="Y171" s="41"/>
      <c r="Z171" s="41"/>
    </row>
    <row r="172" spans="3:26" s="6" customFormat="1" ht="15">
      <c r="C172" s="60"/>
      <c r="D172" s="60"/>
      <c r="E172" s="60"/>
      <c r="F172" s="60"/>
      <c r="G172" s="60"/>
      <c r="H172" s="60"/>
      <c r="I172" s="60"/>
      <c r="R172" s="41"/>
      <c r="S172" s="41"/>
      <c r="T172" s="41"/>
      <c r="U172" s="41"/>
      <c r="V172" s="41"/>
      <c r="W172" s="41"/>
      <c r="X172" s="41"/>
      <c r="Y172" s="41"/>
      <c r="Z172" s="41"/>
    </row>
    <row r="173" spans="3:26" s="6" customFormat="1" ht="15">
      <c r="C173" s="60"/>
      <c r="D173" s="60"/>
      <c r="E173" s="60"/>
      <c r="F173" s="60"/>
      <c r="G173" s="60"/>
      <c r="H173" s="60"/>
      <c r="I173" s="60"/>
      <c r="R173" s="41"/>
      <c r="S173" s="41"/>
      <c r="T173" s="41"/>
      <c r="U173" s="41"/>
      <c r="V173" s="41"/>
      <c r="W173" s="41"/>
      <c r="X173" s="41"/>
      <c r="Y173" s="41"/>
      <c r="Z173" s="41"/>
    </row>
    <row r="174" spans="3:26" s="6" customFormat="1" ht="15">
      <c r="C174" s="60"/>
      <c r="D174" s="60"/>
      <c r="E174" s="60"/>
      <c r="F174" s="60"/>
      <c r="G174" s="60"/>
      <c r="H174" s="60"/>
      <c r="I174" s="60"/>
      <c r="R174" s="41"/>
      <c r="S174" s="41"/>
      <c r="T174" s="41"/>
      <c r="U174" s="41"/>
      <c r="V174" s="41"/>
      <c r="W174" s="41"/>
      <c r="X174" s="41"/>
      <c r="Y174" s="41"/>
      <c r="Z174" s="41"/>
    </row>
    <row r="175" spans="3:26" s="6" customFormat="1" ht="15">
      <c r="C175" s="60"/>
      <c r="D175" s="60"/>
      <c r="E175" s="60"/>
      <c r="F175" s="60"/>
      <c r="G175" s="60"/>
      <c r="H175" s="60"/>
      <c r="I175" s="60"/>
      <c r="R175" s="41"/>
      <c r="S175" s="41"/>
      <c r="T175" s="41"/>
      <c r="U175" s="41"/>
      <c r="V175" s="41"/>
      <c r="W175" s="41"/>
      <c r="X175" s="41"/>
      <c r="Y175" s="41"/>
      <c r="Z175" s="41"/>
    </row>
    <row r="176" spans="3:26" s="6" customFormat="1" ht="15">
      <c r="C176" s="60"/>
      <c r="D176" s="60"/>
      <c r="E176" s="60"/>
      <c r="F176" s="60"/>
      <c r="G176" s="60"/>
      <c r="H176" s="60"/>
      <c r="I176" s="60"/>
      <c r="R176" s="41"/>
      <c r="S176" s="41"/>
      <c r="T176" s="41"/>
      <c r="U176" s="41"/>
      <c r="V176" s="41"/>
      <c r="W176" s="41"/>
      <c r="X176" s="41"/>
      <c r="Y176" s="41"/>
      <c r="Z176" s="41"/>
    </row>
    <row r="177" spans="3:26" s="6" customFormat="1" ht="15">
      <c r="C177" s="60"/>
      <c r="D177" s="60"/>
      <c r="E177" s="60"/>
      <c r="F177" s="60"/>
      <c r="G177" s="60"/>
      <c r="H177" s="60"/>
      <c r="I177" s="60"/>
      <c r="R177" s="41"/>
      <c r="S177" s="41"/>
      <c r="T177" s="41"/>
      <c r="U177" s="41"/>
      <c r="V177" s="41"/>
      <c r="W177" s="41"/>
      <c r="X177" s="41"/>
      <c r="Y177" s="41"/>
      <c r="Z177" s="41"/>
    </row>
    <row r="178" spans="3:26" s="6" customFormat="1" ht="15">
      <c r="C178" s="60"/>
      <c r="D178" s="60"/>
      <c r="E178" s="60"/>
      <c r="F178" s="60"/>
      <c r="G178" s="60"/>
      <c r="H178" s="60"/>
      <c r="I178" s="60"/>
      <c r="R178" s="41"/>
      <c r="S178" s="41"/>
      <c r="T178" s="41"/>
      <c r="U178" s="41"/>
      <c r="V178" s="41"/>
      <c r="W178" s="41"/>
      <c r="X178" s="41"/>
      <c r="Y178" s="41"/>
      <c r="Z178" s="41"/>
    </row>
    <row r="179" spans="3:26" s="6" customFormat="1" ht="15">
      <c r="C179" s="60"/>
      <c r="D179" s="60"/>
      <c r="E179" s="60"/>
      <c r="F179" s="60"/>
      <c r="G179" s="60"/>
      <c r="H179" s="60"/>
      <c r="I179" s="60"/>
      <c r="R179" s="41"/>
      <c r="S179" s="41"/>
      <c r="T179" s="41"/>
      <c r="U179" s="41"/>
      <c r="V179" s="41"/>
      <c r="W179" s="41"/>
      <c r="X179" s="41"/>
      <c r="Y179" s="41"/>
      <c r="Z179" s="41"/>
    </row>
    <row r="180" spans="3:26" s="6" customFormat="1" ht="15">
      <c r="C180" s="60"/>
      <c r="D180" s="60"/>
      <c r="E180" s="60"/>
      <c r="F180" s="60"/>
      <c r="G180" s="60"/>
      <c r="H180" s="60"/>
      <c r="I180" s="60"/>
      <c r="R180" s="41"/>
      <c r="S180" s="41"/>
      <c r="T180" s="41"/>
      <c r="U180" s="41"/>
      <c r="V180" s="41"/>
      <c r="W180" s="41"/>
      <c r="X180" s="41"/>
      <c r="Y180" s="41"/>
      <c r="Z180" s="41"/>
    </row>
    <row r="181" spans="3:26" s="6" customFormat="1" ht="15">
      <c r="C181" s="60"/>
      <c r="D181" s="60"/>
      <c r="E181" s="60"/>
      <c r="F181" s="60"/>
      <c r="G181" s="60"/>
      <c r="H181" s="60"/>
      <c r="I181" s="60"/>
      <c r="R181" s="41"/>
      <c r="S181" s="41"/>
      <c r="T181" s="41"/>
      <c r="U181" s="41"/>
      <c r="V181" s="41"/>
      <c r="W181" s="41"/>
      <c r="X181" s="41"/>
      <c r="Y181" s="41"/>
      <c r="Z181" s="41"/>
    </row>
    <row r="182" spans="3:26" s="6" customFormat="1" ht="15">
      <c r="C182" s="60"/>
      <c r="D182" s="60"/>
      <c r="E182" s="60"/>
      <c r="F182" s="60"/>
      <c r="G182" s="60"/>
      <c r="H182" s="60"/>
      <c r="I182" s="60"/>
      <c r="R182" s="41"/>
      <c r="S182" s="41"/>
      <c r="T182" s="41"/>
      <c r="U182" s="41"/>
      <c r="V182" s="41"/>
      <c r="W182" s="41"/>
      <c r="X182" s="41"/>
      <c r="Y182" s="41"/>
      <c r="Z182" s="41"/>
    </row>
    <row r="183" spans="3:26" s="6" customFormat="1" ht="15">
      <c r="C183" s="60"/>
      <c r="D183" s="60"/>
      <c r="E183" s="60"/>
      <c r="F183" s="60"/>
      <c r="G183" s="60"/>
      <c r="H183" s="60"/>
      <c r="I183" s="60"/>
      <c r="R183" s="41"/>
      <c r="S183" s="41"/>
      <c r="T183" s="41"/>
      <c r="U183" s="41"/>
      <c r="V183" s="41"/>
      <c r="W183" s="41"/>
      <c r="X183" s="41"/>
      <c r="Y183" s="41"/>
      <c r="Z183" s="41"/>
    </row>
    <row r="184" spans="3:26" s="6" customFormat="1" ht="15">
      <c r="C184" s="60"/>
      <c r="D184" s="60"/>
      <c r="E184" s="60"/>
      <c r="F184" s="60"/>
      <c r="G184" s="60"/>
      <c r="H184" s="60"/>
      <c r="I184" s="60"/>
      <c r="R184" s="41"/>
      <c r="S184" s="41"/>
      <c r="T184" s="41"/>
      <c r="U184" s="41"/>
      <c r="V184" s="41"/>
      <c r="W184" s="41"/>
      <c r="X184" s="41"/>
      <c r="Y184" s="41"/>
      <c r="Z184" s="41"/>
    </row>
    <row r="185" spans="3:26" s="6" customFormat="1" ht="15">
      <c r="C185" s="60"/>
      <c r="D185" s="60"/>
      <c r="E185" s="60"/>
      <c r="F185" s="60"/>
      <c r="G185" s="60"/>
      <c r="H185" s="60"/>
      <c r="I185" s="60"/>
      <c r="R185" s="41"/>
      <c r="S185" s="41"/>
      <c r="T185" s="41"/>
      <c r="U185" s="41"/>
      <c r="V185" s="41"/>
      <c r="W185" s="41"/>
      <c r="X185" s="41"/>
      <c r="Y185" s="41"/>
      <c r="Z185" s="41"/>
    </row>
    <row r="186" spans="3:26" s="6" customFormat="1" ht="15">
      <c r="C186" s="60"/>
      <c r="D186" s="60"/>
      <c r="E186" s="60"/>
      <c r="F186" s="60"/>
      <c r="G186" s="60"/>
      <c r="H186" s="60"/>
      <c r="I186" s="60"/>
      <c r="R186" s="41"/>
      <c r="S186" s="41"/>
      <c r="T186" s="41"/>
      <c r="U186" s="41"/>
      <c r="V186" s="41"/>
      <c r="W186" s="41"/>
      <c r="X186" s="41"/>
      <c r="Y186" s="41"/>
      <c r="Z186" s="41"/>
    </row>
    <row r="187" spans="3:26" s="6" customFormat="1" ht="15">
      <c r="C187" s="60"/>
      <c r="D187" s="60"/>
      <c r="E187" s="60"/>
      <c r="F187" s="60"/>
      <c r="G187" s="60"/>
      <c r="H187" s="60"/>
      <c r="I187" s="60"/>
      <c r="R187" s="41"/>
      <c r="S187" s="41"/>
      <c r="T187" s="41"/>
      <c r="U187" s="41"/>
      <c r="V187" s="41"/>
      <c r="W187" s="41"/>
      <c r="X187" s="41"/>
      <c r="Y187" s="41"/>
      <c r="Z187" s="41"/>
    </row>
    <row r="188" spans="3:26" s="6" customFormat="1" ht="15">
      <c r="C188" s="60"/>
      <c r="D188" s="60"/>
      <c r="E188" s="60"/>
      <c r="F188" s="60"/>
      <c r="G188" s="60"/>
      <c r="H188" s="60"/>
      <c r="I188" s="60"/>
      <c r="R188" s="41"/>
      <c r="S188" s="41"/>
      <c r="T188" s="41"/>
      <c r="U188" s="41"/>
      <c r="V188" s="41"/>
      <c r="W188" s="41"/>
      <c r="X188" s="41"/>
      <c r="Y188" s="41"/>
      <c r="Z188" s="41"/>
    </row>
    <row r="189" spans="3:26" s="6" customFormat="1" ht="15">
      <c r="C189" s="60"/>
      <c r="D189" s="60"/>
      <c r="E189" s="60"/>
      <c r="F189" s="60"/>
      <c r="G189" s="60"/>
      <c r="H189" s="60"/>
      <c r="I189" s="60"/>
      <c r="R189" s="41"/>
      <c r="S189" s="41"/>
      <c r="T189" s="41"/>
      <c r="U189" s="41"/>
      <c r="V189" s="41"/>
      <c r="W189" s="41"/>
      <c r="X189" s="41"/>
      <c r="Y189" s="41"/>
      <c r="Z189" s="41"/>
    </row>
    <row r="190" spans="3:26" s="6" customFormat="1" ht="15">
      <c r="C190" s="60"/>
      <c r="D190" s="60"/>
      <c r="E190" s="60"/>
      <c r="F190" s="60"/>
      <c r="G190" s="60"/>
      <c r="H190" s="60"/>
      <c r="I190" s="60"/>
      <c r="R190" s="41"/>
      <c r="S190" s="41"/>
      <c r="T190" s="41"/>
      <c r="U190" s="41"/>
      <c r="V190" s="41"/>
      <c r="W190" s="41"/>
      <c r="X190" s="41"/>
      <c r="Y190" s="41"/>
      <c r="Z190" s="41"/>
    </row>
    <row r="191" spans="3:26" s="6" customFormat="1" ht="15">
      <c r="C191" s="60"/>
      <c r="D191" s="60"/>
      <c r="E191" s="60"/>
      <c r="F191" s="60"/>
      <c r="G191" s="60"/>
      <c r="H191" s="60"/>
      <c r="I191" s="60"/>
      <c r="R191" s="41"/>
      <c r="S191" s="41"/>
      <c r="T191" s="41"/>
      <c r="U191" s="41"/>
      <c r="V191" s="41"/>
      <c r="W191" s="41"/>
      <c r="X191" s="41"/>
      <c r="Y191" s="41"/>
      <c r="Z191" s="41"/>
    </row>
    <row r="192" spans="3:26" s="6" customFormat="1" ht="15">
      <c r="C192" s="60"/>
      <c r="D192" s="60"/>
      <c r="E192" s="60"/>
      <c r="F192" s="60"/>
      <c r="G192" s="60"/>
      <c r="H192" s="60"/>
      <c r="I192" s="60"/>
      <c r="R192" s="41"/>
      <c r="S192" s="41"/>
      <c r="T192" s="41"/>
      <c r="U192" s="41"/>
      <c r="V192" s="41"/>
      <c r="W192" s="41"/>
      <c r="X192" s="41"/>
      <c r="Y192" s="41"/>
      <c r="Z192" s="41"/>
    </row>
    <row r="193" spans="3:26" s="6" customFormat="1" ht="15">
      <c r="C193" s="60"/>
      <c r="D193" s="60"/>
      <c r="E193" s="60"/>
      <c r="F193" s="60"/>
      <c r="G193" s="60"/>
      <c r="H193" s="60"/>
      <c r="I193" s="60"/>
      <c r="R193" s="41"/>
      <c r="S193" s="41"/>
      <c r="T193" s="41"/>
      <c r="U193" s="41"/>
      <c r="V193" s="41"/>
      <c r="W193" s="41"/>
      <c r="X193" s="41"/>
      <c r="Y193" s="41"/>
      <c r="Z193" s="41"/>
    </row>
    <row r="194" spans="3:26" s="6" customFormat="1" ht="15">
      <c r="C194" s="60"/>
      <c r="D194" s="60"/>
      <c r="E194" s="60"/>
      <c r="F194" s="60"/>
      <c r="G194" s="60"/>
      <c r="H194" s="60"/>
      <c r="I194" s="60"/>
      <c r="R194" s="41"/>
      <c r="S194" s="41"/>
      <c r="T194" s="41"/>
      <c r="U194" s="41"/>
      <c r="V194" s="41"/>
      <c r="W194" s="41"/>
      <c r="X194" s="41"/>
      <c r="Y194" s="41"/>
      <c r="Z194" s="41"/>
    </row>
    <row r="195" spans="3:26" s="6" customFormat="1" ht="15">
      <c r="C195" s="60"/>
      <c r="D195" s="60"/>
      <c r="E195" s="60"/>
      <c r="F195" s="60"/>
      <c r="G195" s="60"/>
      <c r="H195" s="60"/>
      <c r="I195" s="60"/>
      <c r="R195" s="41"/>
      <c r="S195" s="41"/>
      <c r="T195" s="41"/>
      <c r="U195" s="41"/>
      <c r="V195" s="41"/>
      <c r="W195" s="41"/>
      <c r="X195" s="41"/>
      <c r="Y195" s="41"/>
      <c r="Z195" s="41"/>
    </row>
    <row r="196" spans="3:26" s="6" customFormat="1" ht="15">
      <c r="C196" s="60"/>
      <c r="D196" s="60"/>
      <c r="E196" s="60"/>
      <c r="F196" s="60"/>
      <c r="G196" s="60"/>
      <c r="H196" s="60"/>
      <c r="I196" s="60"/>
      <c r="R196" s="41"/>
      <c r="S196" s="41"/>
      <c r="T196" s="41"/>
      <c r="U196" s="41"/>
      <c r="V196" s="41"/>
      <c r="W196" s="41"/>
      <c r="X196" s="41"/>
      <c r="Y196" s="41"/>
      <c r="Z196" s="41"/>
    </row>
    <row r="197" spans="3:26" s="6" customFormat="1" ht="15">
      <c r="C197" s="60"/>
      <c r="D197" s="60"/>
      <c r="E197" s="60"/>
      <c r="F197" s="60"/>
      <c r="G197" s="60"/>
      <c r="H197" s="60"/>
      <c r="I197" s="60"/>
      <c r="R197" s="41"/>
      <c r="S197" s="41"/>
      <c r="T197" s="41"/>
      <c r="U197" s="41"/>
      <c r="V197" s="41"/>
      <c r="W197" s="41"/>
      <c r="X197" s="41"/>
      <c r="Y197" s="41"/>
      <c r="Z197" s="41"/>
    </row>
    <row r="198" spans="3:26" s="6" customFormat="1" ht="15">
      <c r="C198" s="60"/>
      <c r="D198" s="60"/>
      <c r="E198" s="60"/>
      <c r="F198" s="60"/>
      <c r="G198" s="60"/>
      <c r="H198" s="60"/>
      <c r="I198" s="60"/>
      <c r="R198" s="41"/>
      <c r="S198" s="41"/>
      <c r="T198" s="41"/>
      <c r="U198" s="41"/>
      <c r="V198" s="41"/>
      <c r="W198" s="41"/>
      <c r="X198" s="41"/>
      <c r="Y198" s="41"/>
      <c r="Z198" s="41"/>
    </row>
    <row r="199" spans="3:26" s="6" customFormat="1" ht="15">
      <c r="C199" s="60"/>
      <c r="D199" s="60"/>
      <c r="E199" s="60"/>
      <c r="F199" s="60"/>
      <c r="G199" s="60"/>
      <c r="H199" s="60"/>
      <c r="I199" s="60"/>
      <c r="R199" s="41"/>
      <c r="S199" s="41"/>
      <c r="T199" s="41"/>
      <c r="U199" s="41"/>
      <c r="V199" s="41"/>
      <c r="W199" s="41"/>
      <c r="X199" s="41"/>
      <c r="Y199" s="41"/>
      <c r="Z199" s="41"/>
    </row>
    <row r="200" spans="3:26" s="6" customFormat="1" ht="15">
      <c r="C200" s="60"/>
      <c r="D200" s="60"/>
      <c r="E200" s="60"/>
      <c r="F200" s="60"/>
      <c r="G200" s="60"/>
      <c r="H200" s="60"/>
      <c r="I200" s="60"/>
      <c r="R200" s="41"/>
      <c r="S200" s="41"/>
      <c r="T200" s="41"/>
      <c r="U200" s="41"/>
      <c r="V200" s="41"/>
      <c r="W200" s="41"/>
      <c r="X200" s="41"/>
      <c r="Y200" s="41"/>
      <c r="Z200" s="41"/>
    </row>
    <row r="201" spans="3:26" s="6" customFormat="1" ht="15">
      <c r="C201" s="60"/>
      <c r="D201" s="60"/>
      <c r="E201" s="60"/>
      <c r="F201" s="60"/>
      <c r="G201" s="60"/>
      <c r="H201" s="60"/>
      <c r="I201" s="60"/>
      <c r="R201" s="41"/>
      <c r="S201" s="41"/>
      <c r="T201" s="41"/>
      <c r="U201" s="41"/>
      <c r="V201" s="41"/>
      <c r="W201" s="41"/>
      <c r="X201" s="41"/>
      <c r="Y201" s="41"/>
      <c r="Z201" s="41"/>
    </row>
    <row r="202" spans="3:26" s="6" customFormat="1" ht="15">
      <c r="C202" s="60"/>
      <c r="D202" s="60"/>
      <c r="E202" s="60"/>
      <c r="F202" s="60"/>
      <c r="G202" s="60"/>
      <c r="H202" s="60"/>
      <c r="I202" s="60"/>
      <c r="R202" s="41"/>
      <c r="S202" s="41"/>
      <c r="T202" s="41"/>
      <c r="U202" s="41"/>
      <c r="V202" s="41"/>
      <c r="W202" s="41"/>
      <c r="X202" s="41"/>
      <c r="Y202" s="41"/>
      <c r="Z202" s="41"/>
    </row>
    <row r="203" spans="3:26" s="6" customFormat="1" ht="15">
      <c r="C203" s="60"/>
      <c r="D203" s="60"/>
      <c r="E203" s="60"/>
      <c r="F203" s="60"/>
      <c r="G203" s="60"/>
      <c r="H203" s="60"/>
      <c r="I203" s="60"/>
      <c r="R203" s="41"/>
      <c r="S203" s="41"/>
      <c r="T203" s="41"/>
      <c r="U203" s="41"/>
      <c r="V203" s="41"/>
      <c r="W203" s="41"/>
      <c r="X203" s="41"/>
      <c r="Y203" s="41"/>
      <c r="Z203" s="41"/>
    </row>
    <row r="204" spans="3:26" s="6" customFormat="1" ht="15">
      <c r="C204" s="60"/>
      <c r="D204" s="60"/>
      <c r="E204" s="60"/>
      <c r="F204" s="60"/>
      <c r="G204" s="60"/>
      <c r="H204" s="60"/>
      <c r="I204" s="60"/>
      <c r="R204" s="41"/>
      <c r="S204" s="41"/>
      <c r="T204" s="41"/>
      <c r="U204" s="41"/>
      <c r="V204" s="41"/>
      <c r="W204" s="41"/>
      <c r="X204" s="41"/>
      <c r="Y204" s="41"/>
      <c r="Z204" s="41"/>
    </row>
    <row r="205" spans="3:26" s="6" customFormat="1" ht="15">
      <c r="C205" s="60"/>
      <c r="D205" s="60"/>
      <c r="E205" s="60"/>
      <c r="F205" s="60"/>
      <c r="G205" s="60"/>
      <c r="H205" s="60"/>
      <c r="I205" s="60"/>
      <c r="R205" s="41"/>
      <c r="S205" s="41"/>
      <c r="T205" s="41"/>
      <c r="U205" s="41"/>
      <c r="V205" s="41"/>
      <c r="W205" s="41"/>
      <c r="X205" s="41"/>
      <c r="Y205" s="41"/>
      <c r="Z205" s="41"/>
    </row>
    <row r="206" spans="3:26" s="6" customFormat="1" ht="15">
      <c r="C206" s="60"/>
      <c r="D206" s="60"/>
      <c r="E206" s="60"/>
      <c r="F206" s="60"/>
      <c r="G206" s="60"/>
      <c r="H206" s="60"/>
      <c r="I206" s="60"/>
      <c r="R206" s="41"/>
      <c r="S206" s="41"/>
      <c r="T206" s="41"/>
      <c r="U206" s="41"/>
      <c r="V206" s="41"/>
      <c r="W206" s="41"/>
      <c r="X206" s="41"/>
      <c r="Y206" s="41"/>
      <c r="Z206" s="41"/>
    </row>
    <row r="207" spans="3:26" s="6" customFormat="1" ht="15">
      <c r="C207" s="60"/>
      <c r="D207" s="60"/>
      <c r="E207" s="60"/>
      <c r="F207" s="60"/>
      <c r="G207" s="60"/>
      <c r="H207" s="60"/>
      <c r="I207" s="60"/>
      <c r="R207" s="41"/>
      <c r="S207" s="41"/>
      <c r="T207" s="41"/>
      <c r="U207" s="41"/>
      <c r="V207" s="41"/>
      <c r="W207" s="41"/>
      <c r="X207" s="41"/>
      <c r="Y207" s="41"/>
      <c r="Z207" s="41"/>
    </row>
    <row r="208" spans="3:26" s="6" customFormat="1" ht="15">
      <c r="C208" s="60"/>
      <c r="D208" s="60"/>
      <c r="E208" s="60"/>
      <c r="F208" s="60"/>
      <c r="G208" s="60"/>
      <c r="H208" s="60"/>
      <c r="I208" s="60"/>
      <c r="R208" s="41"/>
      <c r="S208" s="41"/>
      <c r="T208" s="41"/>
      <c r="U208" s="41"/>
      <c r="V208" s="41"/>
      <c r="W208" s="41"/>
      <c r="X208" s="41"/>
      <c r="Y208" s="41"/>
      <c r="Z208" s="41"/>
    </row>
    <row r="209" spans="3:26" s="6" customFormat="1" ht="15">
      <c r="C209" s="60"/>
      <c r="D209" s="60"/>
      <c r="E209" s="60"/>
      <c r="F209" s="60"/>
      <c r="G209" s="60"/>
      <c r="H209" s="60"/>
      <c r="I209" s="60"/>
      <c r="R209" s="41"/>
      <c r="S209" s="41"/>
      <c r="T209" s="41"/>
      <c r="U209" s="41"/>
      <c r="V209" s="41"/>
      <c r="W209" s="41"/>
      <c r="X209" s="41"/>
      <c r="Y209" s="41"/>
      <c r="Z209" s="41"/>
    </row>
    <row r="210" spans="3:26" s="6" customFormat="1" ht="15">
      <c r="C210" s="60"/>
      <c r="D210" s="60"/>
      <c r="E210" s="60"/>
      <c r="F210" s="60"/>
      <c r="G210" s="60"/>
      <c r="H210" s="60"/>
      <c r="I210" s="60"/>
      <c r="R210" s="41"/>
      <c r="S210" s="41"/>
      <c r="T210" s="41"/>
      <c r="U210" s="41"/>
      <c r="V210" s="41"/>
      <c r="W210" s="41"/>
      <c r="X210" s="41"/>
      <c r="Y210" s="41"/>
      <c r="Z210" s="41"/>
    </row>
    <row r="211" spans="3:26" s="6" customFormat="1" ht="15">
      <c r="C211" s="60"/>
      <c r="D211" s="60"/>
      <c r="E211" s="60"/>
      <c r="F211" s="60"/>
      <c r="G211" s="60"/>
      <c r="H211" s="60"/>
      <c r="I211" s="60"/>
      <c r="R211" s="41"/>
      <c r="S211" s="41"/>
      <c r="T211" s="41"/>
      <c r="U211" s="41"/>
      <c r="V211" s="41"/>
      <c r="W211" s="41"/>
      <c r="X211" s="41"/>
      <c r="Y211" s="41"/>
      <c r="Z211" s="41"/>
    </row>
    <row r="212" spans="3:26" s="6" customFormat="1" ht="15">
      <c r="C212" s="60"/>
      <c r="D212" s="60"/>
      <c r="E212" s="60"/>
      <c r="F212" s="60"/>
      <c r="G212" s="60"/>
      <c r="H212" s="60"/>
      <c r="I212" s="60"/>
      <c r="R212" s="41"/>
      <c r="S212" s="41"/>
      <c r="T212" s="41"/>
      <c r="U212" s="41"/>
      <c r="V212" s="41"/>
      <c r="W212" s="41"/>
      <c r="X212" s="41"/>
      <c r="Y212" s="41"/>
      <c r="Z212" s="41"/>
    </row>
    <row r="213" spans="3:26" s="6" customFormat="1" ht="15">
      <c r="C213" s="60"/>
      <c r="D213" s="60"/>
      <c r="E213" s="60"/>
      <c r="F213" s="60"/>
      <c r="G213" s="60"/>
      <c r="H213" s="60"/>
      <c r="I213" s="60"/>
      <c r="R213" s="41"/>
      <c r="S213" s="41"/>
      <c r="T213" s="41"/>
      <c r="U213" s="41"/>
      <c r="V213" s="41"/>
      <c r="W213" s="41"/>
      <c r="X213" s="41"/>
      <c r="Y213" s="41"/>
      <c r="Z213" s="41"/>
    </row>
    <row r="214" spans="3:26" s="6" customFormat="1" ht="15">
      <c r="C214" s="60"/>
      <c r="D214" s="60"/>
      <c r="E214" s="60"/>
      <c r="F214" s="60"/>
      <c r="G214" s="60"/>
      <c r="H214" s="60"/>
      <c r="I214" s="60"/>
      <c r="R214" s="41"/>
      <c r="S214" s="41"/>
      <c r="T214" s="41"/>
      <c r="U214" s="41"/>
      <c r="V214" s="41"/>
      <c r="W214" s="41"/>
      <c r="X214" s="41"/>
      <c r="Y214" s="41"/>
      <c r="Z214" s="41"/>
    </row>
    <row r="215" spans="3:26" s="6" customFormat="1" ht="15">
      <c r="C215" s="60"/>
      <c r="D215" s="60"/>
      <c r="E215" s="60"/>
      <c r="F215" s="60"/>
      <c r="G215" s="60"/>
      <c r="H215" s="60"/>
      <c r="I215" s="60"/>
      <c r="R215" s="41"/>
      <c r="S215" s="41"/>
      <c r="T215" s="41"/>
      <c r="U215" s="41"/>
      <c r="V215" s="41"/>
      <c r="W215" s="41"/>
      <c r="X215" s="41"/>
      <c r="Y215" s="41"/>
      <c r="Z215" s="41"/>
    </row>
    <row r="216" spans="3:26" s="6" customFormat="1" ht="15">
      <c r="C216" s="60"/>
      <c r="D216" s="60"/>
      <c r="E216" s="60"/>
      <c r="F216" s="60"/>
      <c r="G216" s="60"/>
      <c r="H216" s="60"/>
      <c r="I216" s="60"/>
      <c r="R216" s="41"/>
      <c r="S216" s="41"/>
      <c r="T216" s="41"/>
      <c r="U216" s="41"/>
      <c r="V216" s="41"/>
      <c r="W216" s="41"/>
      <c r="X216" s="41"/>
      <c r="Y216" s="41"/>
      <c r="Z216" s="41"/>
    </row>
    <row r="217" spans="3:26" s="6" customFormat="1" ht="15">
      <c r="C217" s="60"/>
      <c r="D217" s="60"/>
      <c r="E217" s="60"/>
      <c r="F217" s="60"/>
      <c r="G217" s="60"/>
      <c r="H217" s="60"/>
      <c r="I217" s="60"/>
      <c r="R217" s="41"/>
      <c r="S217" s="41"/>
      <c r="T217" s="41"/>
      <c r="U217" s="41"/>
      <c r="V217" s="41"/>
      <c r="W217" s="41"/>
      <c r="X217" s="41"/>
      <c r="Y217" s="41"/>
      <c r="Z217" s="41"/>
    </row>
    <row r="218" spans="3:26" s="6" customFormat="1" ht="15">
      <c r="C218" s="60"/>
      <c r="D218" s="60"/>
      <c r="E218" s="60"/>
      <c r="F218" s="60"/>
      <c r="G218" s="60"/>
      <c r="H218" s="60"/>
      <c r="I218" s="60"/>
      <c r="R218" s="41"/>
      <c r="S218" s="41"/>
      <c r="T218" s="41"/>
      <c r="U218" s="41"/>
      <c r="V218" s="41"/>
      <c r="W218" s="41"/>
      <c r="X218" s="41"/>
      <c r="Y218" s="41"/>
      <c r="Z218" s="41"/>
    </row>
    <row r="219" spans="3:26" s="6" customFormat="1" ht="15">
      <c r="C219" s="60"/>
      <c r="D219" s="60"/>
      <c r="E219" s="60"/>
      <c r="F219" s="60"/>
      <c r="G219" s="60"/>
      <c r="H219" s="60"/>
      <c r="I219" s="60"/>
      <c r="R219" s="41"/>
      <c r="S219" s="41"/>
      <c r="T219" s="41"/>
      <c r="U219" s="41"/>
      <c r="V219" s="41"/>
      <c r="W219" s="41"/>
      <c r="X219" s="41"/>
      <c r="Y219" s="41"/>
      <c r="Z219" s="41"/>
    </row>
    <row r="220" spans="3:26" s="6" customFormat="1" ht="15">
      <c r="C220" s="60"/>
      <c r="D220" s="60"/>
      <c r="E220" s="60"/>
      <c r="F220" s="60"/>
      <c r="G220" s="60"/>
      <c r="H220" s="60"/>
      <c r="I220" s="60"/>
      <c r="R220" s="41"/>
      <c r="S220" s="41"/>
      <c r="T220" s="41"/>
      <c r="U220" s="41"/>
      <c r="V220" s="41"/>
      <c r="W220" s="41"/>
      <c r="X220" s="41"/>
      <c r="Y220" s="41"/>
      <c r="Z220" s="41"/>
    </row>
    <row r="221" spans="3:26" s="6" customFormat="1" ht="15">
      <c r="C221" s="60"/>
      <c r="D221" s="60"/>
      <c r="E221" s="60"/>
      <c r="F221" s="60"/>
      <c r="G221" s="60"/>
      <c r="H221" s="60"/>
      <c r="I221" s="60"/>
      <c r="R221" s="41"/>
      <c r="S221" s="41"/>
      <c r="T221" s="41"/>
      <c r="U221" s="41"/>
      <c r="V221" s="41"/>
      <c r="W221" s="41"/>
      <c r="X221" s="41"/>
      <c r="Y221" s="41"/>
      <c r="Z221" s="41"/>
    </row>
    <row r="222" spans="3:26" s="6" customFormat="1" ht="15">
      <c r="C222" s="60"/>
      <c r="D222" s="60"/>
      <c r="E222" s="60"/>
      <c r="F222" s="60"/>
      <c r="G222" s="60"/>
      <c r="H222" s="60"/>
      <c r="I222" s="60"/>
      <c r="R222" s="41"/>
      <c r="S222" s="41"/>
      <c r="T222" s="41"/>
      <c r="U222" s="41"/>
      <c r="V222" s="41"/>
      <c r="W222" s="41"/>
      <c r="X222" s="41"/>
      <c r="Y222" s="41"/>
      <c r="Z222" s="41"/>
    </row>
    <row r="223" spans="3:26" s="6" customFormat="1" ht="15">
      <c r="C223" s="60"/>
      <c r="D223" s="60"/>
      <c r="E223" s="60"/>
      <c r="F223" s="60"/>
      <c r="G223" s="60"/>
      <c r="H223" s="60"/>
      <c r="I223" s="60"/>
      <c r="R223" s="41"/>
      <c r="S223" s="41"/>
      <c r="T223" s="41"/>
      <c r="U223" s="41"/>
      <c r="V223" s="41"/>
      <c r="W223" s="41"/>
      <c r="X223" s="41"/>
      <c r="Y223" s="41"/>
      <c r="Z223" s="41"/>
    </row>
    <row r="224" spans="3:26" s="6" customFormat="1" ht="15">
      <c r="C224" s="60"/>
      <c r="D224" s="60"/>
      <c r="E224" s="60"/>
      <c r="F224" s="60"/>
      <c r="G224" s="60"/>
      <c r="H224" s="60"/>
      <c r="I224" s="60"/>
      <c r="R224" s="41"/>
      <c r="S224" s="41"/>
      <c r="T224" s="41"/>
      <c r="U224" s="41"/>
      <c r="V224" s="41"/>
      <c r="W224" s="41"/>
      <c r="X224" s="41"/>
      <c r="Y224" s="41"/>
      <c r="Z224" s="41"/>
    </row>
    <row r="225" spans="3:26" s="6" customFormat="1" ht="15">
      <c r="C225" s="60"/>
      <c r="D225" s="60"/>
      <c r="E225" s="60"/>
      <c r="F225" s="60"/>
      <c r="G225" s="60"/>
      <c r="H225" s="60"/>
      <c r="I225" s="60"/>
      <c r="R225" s="41"/>
      <c r="S225" s="41"/>
      <c r="T225" s="41"/>
      <c r="U225" s="41"/>
      <c r="V225" s="41"/>
      <c r="W225" s="41"/>
      <c r="X225" s="41"/>
      <c r="Y225" s="41"/>
      <c r="Z225" s="41"/>
    </row>
    <row r="226" spans="3:26" s="6" customFormat="1" ht="15">
      <c r="C226" s="60"/>
      <c r="D226" s="60"/>
      <c r="E226" s="60"/>
      <c r="F226" s="60"/>
      <c r="G226" s="60"/>
      <c r="H226" s="60"/>
      <c r="I226" s="60"/>
      <c r="R226" s="41"/>
      <c r="S226" s="41"/>
      <c r="T226" s="41"/>
      <c r="U226" s="41"/>
      <c r="V226" s="41"/>
      <c r="W226" s="41"/>
      <c r="X226" s="41"/>
      <c r="Y226" s="41"/>
      <c r="Z226" s="41"/>
    </row>
    <row r="227" spans="3:26" s="6" customFormat="1" ht="15">
      <c r="C227" s="60"/>
      <c r="D227" s="60"/>
      <c r="E227" s="60"/>
      <c r="F227" s="60"/>
      <c r="G227" s="60"/>
      <c r="H227" s="60"/>
      <c r="I227" s="60"/>
      <c r="R227" s="41"/>
      <c r="S227" s="41"/>
      <c r="T227" s="41"/>
      <c r="U227" s="41"/>
      <c r="V227" s="41"/>
      <c r="W227" s="41"/>
      <c r="X227" s="41"/>
      <c r="Y227" s="41"/>
      <c r="Z227" s="41"/>
    </row>
    <row r="228" spans="3:26" s="6" customFormat="1" ht="15">
      <c r="C228" s="60"/>
      <c r="D228" s="60"/>
      <c r="E228" s="60"/>
      <c r="F228" s="60"/>
      <c r="G228" s="60"/>
      <c r="H228" s="60"/>
      <c r="I228" s="60"/>
      <c r="R228" s="41"/>
      <c r="S228" s="41"/>
      <c r="T228" s="41"/>
      <c r="U228" s="41"/>
      <c r="V228" s="41"/>
      <c r="W228" s="41"/>
      <c r="X228" s="41"/>
      <c r="Y228" s="41"/>
      <c r="Z228" s="41"/>
    </row>
    <row r="229" spans="3:26" s="6" customFormat="1" ht="15">
      <c r="C229" s="60"/>
      <c r="D229" s="60"/>
      <c r="E229" s="60"/>
      <c r="F229" s="60"/>
      <c r="G229" s="60"/>
      <c r="H229" s="60"/>
      <c r="I229" s="60"/>
      <c r="R229" s="41"/>
      <c r="S229" s="41"/>
      <c r="T229" s="41"/>
      <c r="U229" s="41"/>
      <c r="V229" s="41"/>
      <c r="W229" s="41"/>
      <c r="X229" s="41"/>
      <c r="Y229" s="41"/>
      <c r="Z229" s="41"/>
    </row>
    <row r="230" spans="3:26" s="6" customFormat="1" ht="15">
      <c r="C230" s="60"/>
      <c r="D230" s="60"/>
      <c r="E230" s="60"/>
      <c r="F230" s="60"/>
      <c r="G230" s="60"/>
      <c r="H230" s="60"/>
      <c r="I230" s="60"/>
      <c r="R230" s="41"/>
      <c r="S230" s="41"/>
      <c r="T230" s="41"/>
      <c r="U230" s="41"/>
      <c r="V230" s="41"/>
      <c r="W230" s="41"/>
      <c r="X230" s="41"/>
      <c r="Y230" s="41"/>
      <c r="Z230" s="41"/>
    </row>
    <row r="231" spans="3:26" s="6" customFormat="1" ht="15">
      <c r="C231" s="60"/>
      <c r="D231" s="60"/>
      <c r="E231" s="60"/>
      <c r="F231" s="60"/>
      <c r="G231" s="60"/>
      <c r="H231" s="60"/>
      <c r="I231" s="60"/>
      <c r="R231" s="41"/>
      <c r="S231" s="41"/>
      <c r="T231" s="41"/>
      <c r="U231" s="41"/>
      <c r="V231" s="41"/>
      <c r="W231" s="41"/>
      <c r="X231" s="41"/>
      <c r="Y231" s="41"/>
      <c r="Z231" s="41"/>
    </row>
    <row r="232" spans="3:26" s="6" customFormat="1" ht="15">
      <c r="C232" s="60"/>
      <c r="D232" s="60"/>
      <c r="E232" s="60"/>
      <c r="F232" s="60"/>
      <c r="G232" s="60"/>
      <c r="H232" s="60"/>
      <c r="I232" s="60"/>
      <c r="R232" s="41"/>
      <c r="S232" s="41"/>
      <c r="T232" s="41"/>
      <c r="U232" s="41"/>
      <c r="V232" s="41"/>
      <c r="W232" s="41"/>
      <c r="X232" s="41"/>
      <c r="Y232" s="41"/>
      <c r="Z232" s="41"/>
    </row>
    <row r="233" spans="3:26" s="6" customFormat="1" ht="15">
      <c r="C233" s="60"/>
      <c r="D233" s="60"/>
      <c r="E233" s="60"/>
      <c r="F233" s="60"/>
      <c r="G233" s="60"/>
      <c r="H233" s="60"/>
      <c r="I233" s="60"/>
      <c r="R233" s="41"/>
      <c r="S233" s="41"/>
      <c r="T233" s="41"/>
      <c r="U233" s="41"/>
      <c r="V233" s="41"/>
      <c r="W233" s="41"/>
      <c r="X233" s="41"/>
      <c r="Y233" s="41"/>
      <c r="Z233" s="41"/>
    </row>
    <row r="234" spans="3:26" s="6" customFormat="1" ht="15">
      <c r="C234" s="60"/>
      <c r="D234" s="60"/>
      <c r="E234" s="60"/>
      <c r="F234" s="60"/>
      <c r="G234" s="60"/>
      <c r="H234" s="60"/>
      <c r="I234" s="60"/>
      <c r="R234" s="41"/>
      <c r="S234" s="41"/>
      <c r="T234" s="41"/>
      <c r="U234" s="41"/>
      <c r="V234" s="41"/>
      <c r="W234" s="41"/>
      <c r="X234" s="41"/>
      <c r="Y234" s="41"/>
      <c r="Z234" s="41"/>
    </row>
    <row r="235" spans="3:26" s="6" customFormat="1" ht="15">
      <c r="C235" s="60"/>
      <c r="D235" s="60"/>
      <c r="E235" s="60"/>
      <c r="F235" s="60"/>
      <c r="G235" s="60"/>
      <c r="H235" s="60"/>
      <c r="I235" s="60"/>
      <c r="R235" s="41"/>
      <c r="S235" s="41"/>
      <c r="T235" s="41"/>
      <c r="U235" s="41"/>
      <c r="V235" s="41"/>
      <c r="W235" s="41"/>
      <c r="X235" s="41"/>
      <c r="Y235" s="41"/>
      <c r="Z235" s="41"/>
    </row>
    <row r="236" spans="3:26" s="6" customFormat="1" ht="15">
      <c r="C236" s="60"/>
      <c r="D236" s="60"/>
      <c r="E236" s="60"/>
      <c r="F236" s="60"/>
      <c r="G236" s="60"/>
      <c r="H236" s="60"/>
      <c r="I236" s="60"/>
      <c r="R236" s="41"/>
      <c r="S236" s="41"/>
      <c r="T236" s="41"/>
      <c r="U236" s="41"/>
      <c r="V236" s="41"/>
      <c r="W236" s="41"/>
      <c r="X236" s="41"/>
      <c r="Y236" s="41"/>
      <c r="Z236" s="41"/>
    </row>
    <row r="237" spans="3:26" s="6" customFormat="1" ht="15">
      <c r="C237" s="60"/>
      <c r="D237" s="60"/>
      <c r="E237" s="60"/>
      <c r="F237" s="60"/>
      <c r="G237" s="60"/>
      <c r="H237" s="60"/>
      <c r="I237" s="60"/>
      <c r="R237" s="41"/>
      <c r="S237" s="41"/>
      <c r="T237" s="41"/>
      <c r="U237" s="41"/>
      <c r="V237" s="41"/>
      <c r="W237" s="41"/>
      <c r="X237" s="41"/>
      <c r="Y237" s="41"/>
      <c r="Z237" s="41"/>
    </row>
    <row r="238" spans="3:26" s="6" customFormat="1" ht="15">
      <c r="C238" s="60"/>
      <c r="D238" s="60"/>
      <c r="E238" s="60"/>
      <c r="F238" s="60"/>
      <c r="G238" s="60"/>
      <c r="H238" s="60"/>
      <c r="I238" s="60"/>
      <c r="R238" s="41"/>
      <c r="S238" s="41"/>
      <c r="T238" s="41"/>
      <c r="U238" s="41"/>
      <c r="V238" s="41"/>
      <c r="W238" s="41"/>
      <c r="X238" s="41"/>
      <c r="Y238" s="41"/>
      <c r="Z238" s="41"/>
    </row>
    <row r="239" spans="3:26" s="6" customFormat="1" ht="15">
      <c r="C239" s="60"/>
      <c r="D239" s="60"/>
      <c r="E239" s="60"/>
      <c r="F239" s="60"/>
      <c r="G239" s="60"/>
      <c r="H239" s="60"/>
      <c r="I239" s="60"/>
      <c r="R239" s="41"/>
      <c r="S239" s="41"/>
      <c r="T239" s="41"/>
      <c r="U239" s="41"/>
      <c r="V239" s="41"/>
      <c r="W239" s="41"/>
      <c r="X239" s="41"/>
      <c r="Y239" s="41"/>
      <c r="Z239" s="41"/>
    </row>
    <row r="240" spans="3:26" s="6" customFormat="1" ht="15">
      <c r="C240" s="60"/>
      <c r="D240" s="60"/>
      <c r="E240" s="60"/>
      <c r="F240" s="60"/>
      <c r="G240" s="60"/>
      <c r="H240" s="60"/>
      <c r="I240" s="60"/>
      <c r="R240" s="41"/>
      <c r="S240" s="41"/>
      <c r="T240" s="41"/>
      <c r="U240" s="41"/>
      <c r="V240" s="41"/>
      <c r="W240" s="41"/>
      <c r="X240" s="41"/>
      <c r="Y240" s="41"/>
      <c r="Z240" s="41"/>
    </row>
    <row r="241" spans="3:26" s="6" customFormat="1" ht="15">
      <c r="C241" s="60"/>
      <c r="D241" s="60"/>
      <c r="E241" s="60"/>
      <c r="F241" s="60"/>
      <c r="G241" s="60"/>
      <c r="H241" s="60"/>
      <c r="I241" s="60"/>
      <c r="R241" s="41"/>
      <c r="S241" s="41"/>
      <c r="T241" s="41"/>
      <c r="U241" s="41"/>
      <c r="V241" s="41"/>
      <c r="W241" s="41"/>
      <c r="X241" s="41"/>
      <c r="Y241" s="41"/>
      <c r="Z241" s="41"/>
    </row>
    <row r="242" spans="3:26" s="6" customFormat="1" ht="15">
      <c r="C242" s="60"/>
      <c r="D242" s="60"/>
      <c r="E242" s="60"/>
      <c r="F242" s="60"/>
      <c r="G242" s="60"/>
      <c r="H242" s="60"/>
      <c r="I242" s="60"/>
      <c r="R242" s="41"/>
      <c r="S242" s="41"/>
      <c r="T242" s="41"/>
      <c r="U242" s="41"/>
      <c r="V242" s="41"/>
      <c r="W242" s="41"/>
      <c r="X242" s="41"/>
      <c r="Y242" s="41"/>
      <c r="Z242" s="41"/>
    </row>
    <row r="243" spans="3:26" s="6" customFormat="1" ht="15">
      <c r="C243" s="60"/>
      <c r="D243" s="60"/>
      <c r="E243" s="60"/>
      <c r="F243" s="60"/>
      <c r="G243" s="60"/>
      <c r="H243" s="60"/>
      <c r="I243" s="60"/>
      <c r="R243" s="41"/>
      <c r="S243" s="41"/>
      <c r="T243" s="41"/>
      <c r="U243" s="41"/>
      <c r="V243" s="41"/>
      <c r="W243" s="41"/>
      <c r="X243" s="41"/>
      <c r="Y243" s="41"/>
      <c r="Z243" s="41"/>
    </row>
    <row r="244" spans="3:26" s="6" customFormat="1" ht="15">
      <c r="C244" s="60"/>
      <c r="D244" s="60"/>
      <c r="E244" s="60"/>
      <c r="F244" s="60"/>
      <c r="G244" s="60"/>
      <c r="H244" s="60"/>
      <c r="I244" s="60"/>
      <c r="R244" s="41"/>
      <c r="S244" s="41"/>
      <c r="T244" s="41"/>
      <c r="U244" s="41"/>
      <c r="V244" s="41"/>
      <c r="W244" s="41"/>
      <c r="X244" s="41"/>
      <c r="Y244" s="41"/>
      <c r="Z244" s="41"/>
    </row>
    <row r="245" spans="3:26" s="6" customFormat="1" ht="15">
      <c r="C245" s="60"/>
      <c r="D245" s="60"/>
      <c r="E245" s="60"/>
      <c r="F245" s="60"/>
      <c r="G245" s="60"/>
      <c r="H245" s="60"/>
      <c r="I245" s="60"/>
      <c r="R245" s="41"/>
      <c r="S245" s="41"/>
      <c r="T245" s="41"/>
      <c r="U245" s="41"/>
      <c r="V245" s="41"/>
      <c r="W245" s="41"/>
      <c r="X245" s="41"/>
      <c r="Y245" s="41"/>
      <c r="Z245" s="41"/>
    </row>
    <row r="246" spans="3:26" s="6" customFormat="1" ht="15">
      <c r="C246" s="60"/>
      <c r="D246" s="60"/>
      <c r="E246" s="60"/>
      <c r="F246" s="60"/>
      <c r="G246" s="60"/>
      <c r="H246" s="60"/>
      <c r="I246" s="60"/>
      <c r="R246" s="41"/>
      <c r="S246" s="41"/>
      <c r="T246" s="41"/>
      <c r="U246" s="41"/>
      <c r="V246" s="41"/>
      <c r="W246" s="41"/>
      <c r="X246" s="41"/>
      <c r="Y246" s="41"/>
      <c r="Z246" s="41"/>
    </row>
    <row r="247" spans="3:26" s="6" customFormat="1" ht="15">
      <c r="C247" s="60"/>
      <c r="D247" s="60"/>
      <c r="E247" s="60"/>
      <c r="F247" s="60"/>
      <c r="G247" s="60"/>
      <c r="H247" s="60"/>
      <c r="I247" s="60"/>
      <c r="R247" s="41"/>
      <c r="S247" s="41"/>
      <c r="T247" s="41"/>
      <c r="U247" s="41"/>
      <c r="V247" s="41"/>
      <c r="W247" s="41"/>
      <c r="X247" s="41"/>
      <c r="Y247" s="41"/>
      <c r="Z247" s="41"/>
    </row>
    <row r="248" spans="3:26" s="6" customFormat="1" ht="15">
      <c r="C248" s="60"/>
      <c r="D248" s="60"/>
      <c r="E248" s="60"/>
      <c r="F248" s="60"/>
      <c r="G248" s="60"/>
      <c r="H248" s="60"/>
      <c r="I248" s="60"/>
      <c r="R248" s="41"/>
      <c r="S248" s="41"/>
      <c r="T248" s="41"/>
      <c r="U248" s="41"/>
      <c r="V248" s="41"/>
      <c r="W248" s="41"/>
      <c r="X248" s="41"/>
      <c r="Y248" s="41"/>
      <c r="Z248" s="41"/>
    </row>
    <row r="249" spans="3:26" s="6" customFormat="1" ht="15">
      <c r="C249" s="60"/>
      <c r="D249" s="60"/>
      <c r="E249" s="60"/>
      <c r="F249" s="60"/>
      <c r="G249" s="60"/>
      <c r="H249" s="60"/>
      <c r="I249" s="60"/>
      <c r="R249" s="41"/>
      <c r="S249" s="41"/>
      <c r="T249" s="41"/>
      <c r="U249" s="41"/>
      <c r="V249" s="41"/>
      <c r="W249" s="41"/>
      <c r="X249" s="41"/>
      <c r="Y249" s="41"/>
      <c r="Z249" s="41"/>
    </row>
    <row r="250" spans="3:26" s="6" customFormat="1" ht="15">
      <c r="C250" s="60"/>
      <c r="D250" s="60"/>
      <c r="E250" s="60"/>
      <c r="F250" s="60"/>
      <c r="G250" s="60"/>
      <c r="H250" s="60"/>
      <c r="I250" s="60"/>
      <c r="R250" s="41"/>
      <c r="S250" s="41"/>
      <c r="T250" s="41"/>
      <c r="U250" s="41"/>
      <c r="V250" s="41"/>
      <c r="W250" s="41"/>
      <c r="X250" s="41"/>
      <c r="Y250" s="41"/>
      <c r="Z250" s="41"/>
    </row>
    <row r="251" spans="3:26" s="6" customFormat="1" ht="15">
      <c r="C251" s="60"/>
      <c r="D251" s="60"/>
      <c r="E251" s="60"/>
      <c r="F251" s="60"/>
      <c r="G251" s="60"/>
      <c r="H251" s="60"/>
      <c r="I251" s="60"/>
      <c r="R251" s="41"/>
      <c r="S251" s="41"/>
      <c r="T251" s="41"/>
      <c r="U251" s="41"/>
      <c r="V251" s="41"/>
      <c r="W251" s="41"/>
      <c r="X251" s="41"/>
      <c r="Y251" s="41"/>
      <c r="Z251" s="41"/>
    </row>
    <row r="252" spans="3:26" s="6" customFormat="1" ht="15">
      <c r="C252" s="60"/>
      <c r="D252" s="60"/>
      <c r="E252" s="60"/>
      <c r="F252" s="60"/>
      <c r="G252" s="60"/>
      <c r="H252" s="60"/>
      <c r="I252" s="60"/>
      <c r="R252" s="41"/>
      <c r="S252" s="41"/>
      <c r="T252" s="41"/>
      <c r="U252" s="41"/>
      <c r="V252" s="41"/>
      <c r="W252" s="41"/>
      <c r="X252" s="41"/>
      <c r="Y252" s="41"/>
      <c r="Z252" s="41"/>
    </row>
    <row r="253" spans="3:26" s="6" customFormat="1" ht="15">
      <c r="C253" s="60"/>
      <c r="D253" s="60"/>
      <c r="E253" s="60"/>
      <c r="F253" s="60"/>
      <c r="G253" s="60"/>
      <c r="H253" s="60"/>
      <c r="I253" s="60"/>
      <c r="R253" s="41"/>
      <c r="S253" s="41"/>
      <c r="T253" s="41"/>
      <c r="U253" s="41"/>
      <c r="V253" s="41"/>
      <c r="W253" s="41"/>
      <c r="X253" s="41"/>
      <c r="Y253" s="41"/>
      <c r="Z253" s="41"/>
    </row>
    <row r="254" spans="3:26" s="6" customFormat="1" ht="15">
      <c r="C254" s="60"/>
      <c r="D254" s="60"/>
      <c r="E254" s="60"/>
      <c r="F254" s="60"/>
      <c r="G254" s="60"/>
      <c r="H254" s="60"/>
      <c r="I254" s="60"/>
      <c r="R254" s="41"/>
      <c r="S254" s="41"/>
      <c r="T254" s="41"/>
      <c r="U254" s="41"/>
      <c r="V254" s="41"/>
      <c r="W254" s="41"/>
      <c r="X254" s="41"/>
      <c r="Y254" s="41"/>
      <c r="Z254" s="41"/>
    </row>
    <row r="255" spans="3:26" s="6" customFormat="1" ht="15">
      <c r="C255" s="60"/>
      <c r="D255" s="60"/>
      <c r="E255" s="60"/>
      <c r="F255" s="60"/>
      <c r="G255" s="60"/>
      <c r="H255" s="60"/>
      <c r="I255" s="60"/>
      <c r="R255" s="41"/>
      <c r="S255" s="41"/>
      <c r="T255" s="41"/>
      <c r="U255" s="41"/>
      <c r="V255" s="41"/>
      <c r="W255" s="41"/>
      <c r="X255" s="41"/>
      <c r="Y255" s="41"/>
      <c r="Z255" s="41"/>
    </row>
    <row r="256" spans="3:26" s="6" customFormat="1" ht="15">
      <c r="C256" s="60"/>
      <c r="D256" s="60"/>
      <c r="E256" s="60"/>
      <c r="F256" s="60"/>
      <c r="G256" s="60"/>
      <c r="H256" s="60"/>
      <c r="I256" s="60"/>
      <c r="R256" s="41"/>
      <c r="S256" s="41"/>
      <c r="T256" s="41"/>
      <c r="U256" s="41"/>
      <c r="V256" s="41"/>
      <c r="W256" s="41"/>
      <c r="X256" s="41"/>
      <c r="Y256" s="41"/>
      <c r="Z256" s="41"/>
    </row>
    <row r="257" spans="3:26" s="6" customFormat="1" ht="15">
      <c r="C257" s="60"/>
      <c r="D257" s="60"/>
      <c r="E257" s="60"/>
      <c r="F257" s="60"/>
      <c r="G257" s="60"/>
      <c r="H257" s="60"/>
      <c r="I257" s="60"/>
      <c r="R257" s="41"/>
      <c r="S257" s="41"/>
      <c r="T257" s="41"/>
      <c r="U257" s="41"/>
      <c r="V257" s="41"/>
      <c r="W257" s="41"/>
      <c r="X257" s="41"/>
      <c r="Y257" s="41"/>
      <c r="Z257" s="41"/>
    </row>
    <row r="258" spans="3:26" s="6" customFormat="1" ht="15">
      <c r="C258" s="60"/>
      <c r="D258" s="60"/>
      <c r="E258" s="60"/>
      <c r="F258" s="60"/>
      <c r="G258" s="60"/>
      <c r="H258" s="60"/>
      <c r="I258" s="60"/>
      <c r="R258" s="41"/>
      <c r="S258" s="41"/>
      <c r="T258" s="41"/>
      <c r="U258" s="41"/>
      <c r="V258" s="41"/>
      <c r="W258" s="41"/>
      <c r="X258" s="41"/>
      <c r="Y258" s="41"/>
      <c r="Z258" s="41"/>
    </row>
    <row r="259" spans="3:26" s="6" customFormat="1" ht="15">
      <c r="C259" s="60"/>
      <c r="D259" s="60"/>
      <c r="E259" s="60"/>
      <c r="F259" s="60"/>
      <c r="G259" s="60"/>
      <c r="H259" s="60"/>
      <c r="I259" s="60"/>
      <c r="R259" s="41"/>
      <c r="S259" s="41"/>
      <c r="T259" s="41"/>
      <c r="U259" s="41"/>
      <c r="V259" s="41"/>
      <c r="W259" s="41"/>
      <c r="X259" s="41"/>
      <c r="Y259" s="41"/>
      <c r="Z259" s="41"/>
    </row>
    <row r="260" spans="3:26" s="6" customFormat="1" ht="15">
      <c r="C260" s="60"/>
      <c r="D260" s="60"/>
      <c r="E260" s="60"/>
      <c r="F260" s="60"/>
      <c r="G260" s="60"/>
      <c r="H260" s="60"/>
      <c r="I260" s="60"/>
      <c r="R260" s="41"/>
      <c r="S260" s="41"/>
      <c r="T260" s="41"/>
      <c r="U260" s="41"/>
      <c r="V260" s="41"/>
      <c r="W260" s="41"/>
      <c r="X260" s="41"/>
      <c r="Y260" s="41"/>
      <c r="Z260" s="41"/>
    </row>
    <row r="261" spans="3:26" s="6" customFormat="1" ht="15">
      <c r="C261" s="60"/>
      <c r="D261" s="60"/>
      <c r="E261" s="60"/>
      <c r="F261" s="60"/>
      <c r="G261" s="60"/>
      <c r="H261" s="60"/>
      <c r="I261" s="60"/>
      <c r="R261" s="41"/>
      <c r="S261" s="41"/>
      <c r="T261" s="41"/>
      <c r="U261" s="41"/>
      <c r="V261" s="41"/>
      <c r="W261" s="41"/>
      <c r="X261" s="41"/>
      <c r="Y261" s="41"/>
      <c r="Z261" s="41"/>
    </row>
    <row r="262" spans="3:26" s="6" customFormat="1" ht="15">
      <c r="C262" s="60"/>
      <c r="D262" s="60"/>
      <c r="E262" s="60"/>
      <c r="F262" s="60"/>
      <c r="G262" s="60"/>
      <c r="H262" s="60"/>
      <c r="I262" s="60"/>
      <c r="R262" s="41"/>
      <c r="S262" s="41"/>
      <c r="T262" s="41"/>
      <c r="U262" s="41"/>
      <c r="V262" s="41"/>
      <c r="W262" s="41"/>
      <c r="X262" s="41"/>
      <c r="Y262" s="41"/>
      <c r="Z262" s="41"/>
    </row>
    <row r="263" spans="3:26" s="6" customFormat="1" ht="15">
      <c r="C263" s="60"/>
      <c r="D263" s="60"/>
      <c r="E263" s="60"/>
      <c r="F263" s="60"/>
      <c r="G263" s="60"/>
      <c r="H263" s="60"/>
      <c r="I263" s="60"/>
      <c r="R263" s="41"/>
      <c r="S263" s="41"/>
      <c r="T263" s="41"/>
      <c r="U263" s="41"/>
      <c r="V263" s="41"/>
      <c r="W263" s="41"/>
      <c r="X263" s="41"/>
      <c r="Y263" s="41"/>
      <c r="Z263" s="41"/>
    </row>
    <row r="264" spans="3:26" s="6" customFormat="1" ht="15">
      <c r="C264" s="60"/>
      <c r="D264" s="60"/>
      <c r="E264" s="60"/>
      <c r="F264" s="60"/>
      <c r="G264" s="60"/>
      <c r="H264" s="60"/>
      <c r="I264" s="60"/>
      <c r="R264" s="41"/>
      <c r="S264" s="41"/>
      <c r="T264" s="41"/>
      <c r="U264" s="41"/>
      <c r="V264" s="41"/>
      <c r="W264" s="41"/>
      <c r="X264" s="41"/>
      <c r="Y264" s="41"/>
      <c r="Z264" s="41"/>
    </row>
    <row r="265" spans="3:26" s="6" customFormat="1" ht="15">
      <c r="C265" s="60"/>
      <c r="D265" s="60"/>
      <c r="E265" s="60"/>
      <c r="F265" s="60"/>
      <c r="G265" s="60"/>
      <c r="H265" s="60"/>
      <c r="I265" s="60"/>
      <c r="R265" s="41"/>
      <c r="S265" s="41"/>
      <c r="T265" s="41"/>
      <c r="U265" s="41"/>
      <c r="V265" s="41"/>
      <c r="W265" s="41"/>
      <c r="X265" s="41"/>
      <c r="Y265" s="41"/>
      <c r="Z265" s="41"/>
    </row>
    <row r="266" spans="3:26" s="6" customFormat="1" ht="15">
      <c r="C266" s="60"/>
      <c r="D266" s="60"/>
      <c r="E266" s="60"/>
      <c r="F266" s="60"/>
      <c r="G266" s="60"/>
      <c r="H266" s="60"/>
      <c r="I266" s="60"/>
      <c r="R266" s="41"/>
      <c r="S266" s="41"/>
      <c r="T266" s="41"/>
      <c r="U266" s="41"/>
      <c r="V266" s="41"/>
      <c r="W266" s="41"/>
      <c r="X266" s="41"/>
      <c r="Y266" s="41"/>
      <c r="Z266" s="41"/>
    </row>
    <row r="267" spans="3:26" s="6" customFormat="1" ht="15">
      <c r="C267" s="60"/>
      <c r="D267" s="60"/>
      <c r="E267" s="60"/>
      <c r="F267" s="60"/>
      <c r="G267" s="60"/>
      <c r="H267" s="60"/>
      <c r="I267" s="60"/>
      <c r="R267" s="41"/>
      <c r="S267" s="41"/>
      <c r="T267" s="41"/>
      <c r="U267" s="41"/>
      <c r="V267" s="41"/>
      <c r="W267" s="41"/>
      <c r="X267" s="41"/>
      <c r="Y267" s="41"/>
      <c r="Z267" s="41"/>
    </row>
    <row r="268" spans="3:26" s="6" customFormat="1" ht="15">
      <c r="C268" s="60"/>
      <c r="D268" s="60"/>
      <c r="E268" s="60"/>
      <c r="F268" s="60"/>
      <c r="G268" s="60"/>
      <c r="H268" s="60"/>
      <c r="I268" s="60"/>
      <c r="R268" s="41"/>
      <c r="S268" s="41"/>
      <c r="T268" s="41"/>
      <c r="U268" s="41"/>
      <c r="V268" s="41"/>
      <c r="W268" s="41"/>
      <c r="X268" s="41"/>
      <c r="Y268" s="41"/>
      <c r="Z268" s="41"/>
    </row>
    <row r="269" spans="3:26" s="6" customFormat="1" ht="15">
      <c r="C269" s="60"/>
      <c r="D269" s="60"/>
      <c r="E269" s="60"/>
      <c r="F269" s="60"/>
      <c r="G269" s="60"/>
      <c r="H269" s="60"/>
      <c r="I269" s="60"/>
      <c r="R269" s="41"/>
      <c r="S269" s="41"/>
      <c r="T269" s="41"/>
      <c r="U269" s="41"/>
      <c r="V269" s="41"/>
      <c r="W269" s="41"/>
      <c r="X269" s="41"/>
      <c r="Y269" s="41"/>
      <c r="Z269" s="41"/>
    </row>
    <row r="270" spans="3:26" s="6" customFormat="1" ht="15">
      <c r="C270" s="60"/>
      <c r="D270" s="60"/>
      <c r="E270" s="60"/>
      <c r="F270" s="60"/>
      <c r="G270" s="60"/>
      <c r="H270" s="60"/>
      <c r="I270" s="60"/>
      <c r="R270" s="41"/>
      <c r="S270" s="41"/>
      <c r="T270" s="41"/>
      <c r="U270" s="41"/>
      <c r="V270" s="41"/>
      <c r="W270" s="41"/>
      <c r="X270" s="41"/>
      <c r="Y270" s="41"/>
      <c r="Z270" s="41"/>
    </row>
    <row r="271" spans="3:26" s="6" customFormat="1" ht="15">
      <c r="C271" s="60"/>
      <c r="D271" s="60"/>
      <c r="E271" s="60"/>
      <c r="F271" s="60"/>
      <c r="G271" s="60"/>
      <c r="H271" s="60"/>
      <c r="I271" s="60"/>
      <c r="R271" s="41"/>
      <c r="S271" s="41"/>
      <c r="T271" s="41"/>
      <c r="U271" s="41"/>
      <c r="V271" s="41"/>
      <c r="W271" s="41"/>
      <c r="X271" s="41"/>
      <c r="Y271" s="41"/>
      <c r="Z271" s="41"/>
    </row>
    <row r="272" spans="3:26" s="6" customFormat="1" ht="15">
      <c r="C272" s="60"/>
      <c r="D272" s="60"/>
      <c r="E272" s="60"/>
      <c r="F272" s="60"/>
      <c r="G272" s="60"/>
      <c r="H272" s="60"/>
      <c r="I272" s="60"/>
      <c r="R272" s="41"/>
      <c r="S272" s="41"/>
      <c r="T272" s="41"/>
      <c r="U272" s="41"/>
      <c r="V272" s="41"/>
      <c r="W272" s="41"/>
      <c r="X272" s="41"/>
      <c r="Y272" s="41"/>
      <c r="Z272" s="41"/>
    </row>
    <row r="273" spans="3:26" s="6" customFormat="1" ht="15">
      <c r="C273" s="60"/>
      <c r="D273" s="60"/>
      <c r="E273" s="60"/>
      <c r="F273" s="60"/>
      <c r="G273" s="60"/>
      <c r="H273" s="60"/>
      <c r="I273" s="60"/>
      <c r="R273" s="41"/>
      <c r="S273" s="41"/>
      <c r="T273" s="41"/>
      <c r="U273" s="41"/>
      <c r="V273" s="41"/>
      <c r="W273" s="41"/>
      <c r="X273" s="41"/>
      <c r="Y273" s="41"/>
      <c r="Z273" s="41"/>
    </row>
    <row r="274" spans="3:26" s="6" customFormat="1" ht="15">
      <c r="C274" s="60"/>
      <c r="D274" s="60"/>
      <c r="E274" s="60"/>
      <c r="F274" s="60"/>
      <c r="G274" s="60"/>
      <c r="H274" s="60"/>
      <c r="I274" s="60"/>
      <c r="R274" s="41"/>
      <c r="S274" s="41"/>
      <c r="T274" s="41"/>
      <c r="U274" s="41"/>
      <c r="V274" s="41"/>
      <c r="W274" s="41"/>
      <c r="X274" s="41"/>
      <c r="Y274" s="41"/>
      <c r="Z274" s="41"/>
    </row>
    <row r="275" spans="3:26" s="6" customFormat="1" ht="15">
      <c r="C275" s="60"/>
      <c r="D275" s="60"/>
      <c r="E275" s="60"/>
      <c r="F275" s="60"/>
      <c r="G275" s="60"/>
      <c r="H275" s="60"/>
      <c r="I275" s="60"/>
      <c r="R275" s="41"/>
      <c r="S275" s="41"/>
      <c r="T275" s="41"/>
      <c r="U275" s="41"/>
      <c r="V275" s="41"/>
      <c r="W275" s="41"/>
      <c r="X275" s="41"/>
      <c r="Y275" s="41"/>
      <c r="Z275" s="41"/>
    </row>
    <row r="276" spans="3:26" s="6" customFormat="1" ht="15">
      <c r="C276" s="60"/>
      <c r="D276" s="60"/>
      <c r="E276" s="60"/>
      <c r="F276" s="60"/>
      <c r="G276" s="60"/>
      <c r="H276" s="60"/>
      <c r="I276" s="60"/>
      <c r="R276" s="41"/>
      <c r="S276" s="41"/>
      <c r="T276" s="41"/>
      <c r="U276" s="41"/>
      <c r="V276" s="41"/>
      <c r="W276" s="41"/>
      <c r="X276" s="41"/>
      <c r="Y276" s="41"/>
      <c r="Z276" s="41"/>
    </row>
    <row r="277" spans="3:26" s="6" customFormat="1" ht="15">
      <c r="C277" s="60"/>
      <c r="D277" s="60"/>
      <c r="E277" s="60"/>
      <c r="F277" s="60"/>
      <c r="G277" s="60"/>
      <c r="H277" s="60"/>
      <c r="I277" s="60"/>
      <c r="R277" s="41"/>
      <c r="S277" s="41"/>
      <c r="T277" s="41"/>
      <c r="U277" s="41"/>
      <c r="V277" s="41"/>
      <c r="W277" s="41"/>
      <c r="X277" s="41"/>
      <c r="Y277" s="41"/>
      <c r="Z277" s="41"/>
    </row>
    <row r="278" spans="3:26" s="6" customFormat="1" ht="15">
      <c r="C278" s="60"/>
      <c r="D278" s="60"/>
      <c r="E278" s="60"/>
      <c r="F278" s="60"/>
      <c r="G278" s="60"/>
      <c r="H278" s="60"/>
      <c r="I278" s="60"/>
      <c r="R278" s="41"/>
      <c r="S278" s="41"/>
      <c r="T278" s="41"/>
      <c r="U278" s="41"/>
      <c r="V278" s="41"/>
      <c r="W278" s="41"/>
      <c r="X278" s="41"/>
      <c r="Y278" s="41"/>
      <c r="Z278" s="41"/>
    </row>
    <row r="279" spans="3:26" s="6" customFormat="1" ht="15">
      <c r="C279" s="60"/>
      <c r="D279" s="60"/>
      <c r="E279" s="60"/>
      <c r="F279" s="60"/>
      <c r="G279" s="60"/>
      <c r="H279" s="60"/>
      <c r="I279" s="60"/>
      <c r="R279" s="41"/>
      <c r="S279" s="41"/>
      <c r="T279" s="41"/>
      <c r="U279" s="41"/>
      <c r="V279" s="41"/>
      <c r="W279" s="41"/>
      <c r="X279" s="41"/>
      <c r="Y279" s="41"/>
      <c r="Z279" s="41"/>
    </row>
    <row r="280" spans="3:26" s="6" customFormat="1" ht="15">
      <c r="C280" s="60"/>
      <c r="D280" s="60"/>
      <c r="E280" s="60"/>
      <c r="F280" s="60"/>
      <c r="G280" s="60"/>
      <c r="H280" s="60"/>
      <c r="I280" s="60"/>
      <c r="R280" s="41"/>
      <c r="S280" s="41"/>
      <c r="T280" s="41"/>
      <c r="U280" s="41"/>
      <c r="V280" s="41"/>
      <c r="W280" s="41"/>
      <c r="X280" s="41"/>
      <c r="Y280" s="41"/>
      <c r="Z280" s="41"/>
    </row>
    <row r="281" spans="3:26" s="6" customFormat="1" ht="15">
      <c r="C281" s="60"/>
      <c r="D281" s="60"/>
      <c r="E281" s="60"/>
      <c r="F281" s="60"/>
      <c r="G281" s="60"/>
      <c r="H281" s="60"/>
      <c r="I281" s="60"/>
      <c r="R281" s="41"/>
      <c r="S281" s="41"/>
      <c r="T281" s="41"/>
      <c r="U281" s="41"/>
      <c r="V281" s="41"/>
      <c r="W281" s="41"/>
      <c r="X281" s="41"/>
      <c r="Y281" s="41"/>
      <c r="Z281" s="41"/>
    </row>
    <row r="282" spans="3:26" s="6" customFormat="1" ht="15">
      <c r="C282" s="60"/>
      <c r="D282" s="60"/>
      <c r="E282" s="60"/>
      <c r="F282" s="60"/>
      <c r="G282" s="60"/>
      <c r="H282" s="60"/>
      <c r="I282" s="60"/>
      <c r="R282" s="41"/>
      <c r="S282" s="41"/>
      <c r="T282" s="41"/>
      <c r="U282" s="41"/>
      <c r="V282" s="41"/>
      <c r="W282" s="41"/>
      <c r="X282" s="41"/>
      <c r="Y282" s="41"/>
      <c r="Z282" s="41"/>
    </row>
    <row r="283" spans="3:26" s="6" customFormat="1" ht="15">
      <c r="C283" s="60"/>
      <c r="D283" s="60"/>
      <c r="E283" s="60"/>
      <c r="F283" s="60"/>
      <c r="G283" s="60"/>
      <c r="H283" s="60"/>
      <c r="I283" s="60"/>
      <c r="R283" s="41"/>
      <c r="S283" s="41"/>
      <c r="T283" s="41"/>
      <c r="U283" s="41"/>
      <c r="V283" s="41"/>
      <c r="W283" s="41"/>
      <c r="X283" s="41"/>
      <c r="Y283" s="41"/>
      <c r="Z283" s="41"/>
    </row>
    <row r="284" spans="3:26" s="6" customFormat="1" ht="15">
      <c r="C284" s="60"/>
      <c r="D284" s="60"/>
      <c r="E284" s="60"/>
      <c r="F284" s="60"/>
      <c r="G284" s="60"/>
      <c r="H284" s="60"/>
      <c r="I284" s="60"/>
      <c r="R284" s="41"/>
      <c r="S284" s="41"/>
      <c r="T284" s="41"/>
      <c r="U284" s="41"/>
      <c r="V284" s="41"/>
      <c r="W284" s="41"/>
      <c r="X284" s="41"/>
      <c r="Y284" s="41"/>
      <c r="Z284" s="41"/>
    </row>
    <row r="285" spans="3:26" s="6" customFormat="1" ht="15">
      <c r="C285" s="60"/>
      <c r="D285" s="60"/>
      <c r="E285" s="60"/>
      <c r="F285" s="60"/>
      <c r="G285" s="60"/>
      <c r="H285" s="60"/>
      <c r="I285" s="60"/>
      <c r="R285" s="41"/>
      <c r="S285" s="41"/>
      <c r="T285" s="41"/>
      <c r="U285" s="41"/>
      <c r="V285" s="41"/>
      <c r="W285" s="41"/>
      <c r="X285" s="41"/>
      <c r="Y285" s="41"/>
      <c r="Z285" s="41"/>
    </row>
    <row r="286" spans="3:26" s="6" customFormat="1" ht="15">
      <c r="C286" s="60"/>
      <c r="D286" s="60"/>
      <c r="E286" s="60"/>
      <c r="F286" s="60"/>
      <c r="G286" s="60"/>
      <c r="H286" s="60"/>
      <c r="I286" s="60"/>
      <c r="R286" s="41"/>
      <c r="S286" s="41"/>
      <c r="T286" s="41"/>
      <c r="U286" s="41"/>
      <c r="V286" s="41"/>
      <c r="W286" s="41"/>
      <c r="X286" s="41"/>
      <c r="Y286" s="41"/>
      <c r="Z286" s="41"/>
    </row>
    <row r="287" spans="3:26" s="6" customFormat="1" ht="15">
      <c r="C287" s="60"/>
      <c r="D287" s="60"/>
      <c r="E287" s="60"/>
      <c r="F287" s="60"/>
      <c r="G287" s="60"/>
      <c r="H287" s="60"/>
      <c r="I287" s="60"/>
      <c r="R287" s="41"/>
      <c r="S287" s="41"/>
      <c r="T287" s="41"/>
      <c r="U287" s="41"/>
      <c r="V287" s="41"/>
      <c r="W287" s="41"/>
      <c r="X287" s="41"/>
      <c r="Y287" s="41"/>
      <c r="Z287" s="41"/>
    </row>
    <row r="288" spans="3:26" s="6" customFormat="1" ht="15">
      <c r="C288" s="60"/>
      <c r="D288" s="60"/>
      <c r="E288" s="60"/>
      <c r="F288" s="60"/>
      <c r="G288" s="60"/>
      <c r="H288" s="60"/>
      <c r="I288" s="60"/>
      <c r="R288" s="41"/>
      <c r="S288" s="41"/>
      <c r="T288" s="41"/>
      <c r="U288" s="41"/>
      <c r="V288" s="41"/>
      <c r="W288" s="41"/>
      <c r="X288" s="41"/>
      <c r="Y288" s="41"/>
      <c r="Z288" s="41"/>
    </row>
    <row r="289" spans="3:26" s="6" customFormat="1" ht="15">
      <c r="C289" s="60"/>
      <c r="D289" s="60"/>
      <c r="E289" s="60"/>
      <c r="F289" s="60"/>
      <c r="G289" s="60"/>
      <c r="H289" s="60"/>
      <c r="I289" s="60"/>
      <c r="R289" s="41"/>
      <c r="S289" s="41"/>
      <c r="T289" s="41"/>
      <c r="U289" s="41"/>
      <c r="V289" s="41"/>
      <c r="W289" s="41"/>
      <c r="X289" s="41"/>
      <c r="Y289" s="41"/>
      <c r="Z289" s="41"/>
    </row>
    <row r="290" spans="3:26" s="6" customFormat="1" ht="15">
      <c r="C290" s="60"/>
      <c r="D290" s="60"/>
      <c r="E290" s="60"/>
      <c r="F290" s="60"/>
      <c r="G290" s="60"/>
      <c r="H290" s="60"/>
      <c r="I290" s="60"/>
      <c r="R290" s="41"/>
      <c r="S290" s="41"/>
      <c r="T290" s="41"/>
      <c r="U290" s="41"/>
      <c r="V290" s="41"/>
      <c r="W290" s="41"/>
      <c r="X290" s="41"/>
      <c r="Y290" s="41"/>
      <c r="Z290" s="41"/>
    </row>
    <row r="291" spans="3:26" s="6" customFormat="1" ht="15">
      <c r="C291" s="60"/>
      <c r="D291" s="60"/>
      <c r="E291" s="60"/>
      <c r="F291" s="60"/>
      <c r="G291" s="60"/>
      <c r="H291" s="60"/>
      <c r="I291" s="60"/>
      <c r="R291" s="41"/>
      <c r="S291" s="41"/>
      <c r="T291" s="41"/>
      <c r="U291" s="41"/>
      <c r="V291" s="41"/>
      <c r="W291" s="41"/>
      <c r="X291" s="41"/>
      <c r="Y291" s="41"/>
      <c r="Z291" s="41"/>
    </row>
    <row r="292" spans="3:26" s="6" customFormat="1" ht="15">
      <c r="C292" s="60"/>
      <c r="D292" s="60"/>
      <c r="E292" s="60"/>
      <c r="F292" s="60"/>
      <c r="G292" s="60"/>
      <c r="H292" s="60"/>
      <c r="I292" s="60"/>
      <c r="R292" s="41"/>
      <c r="S292" s="41"/>
      <c r="T292" s="41"/>
      <c r="U292" s="41"/>
      <c r="V292" s="41"/>
      <c r="W292" s="41"/>
      <c r="X292" s="41"/>
      <c r="Y292" s="41"/>
      <c r="Z292" s="41"/>
    </row>
    <row r="293" spans="3:26" s="6" customFormat="1" ht="15">
      <c r="C293" s="60"/>
      <c r="D293" s="60"/>
      <c r="E293" s="60"/>
      <c r="F293" s="60"/>
      <c r="G293" s="60"/>
      <c r="H293" s="60"/>
      <c r="I293" s="60"/>
      <c r="R293" s="41"/>
      <c r="S293" s="41"/>
      <c r="T293" s="41"/>
      <c r="U293" s="41"/>
      <c r="V293" s="41"/>
      <c r="W293" s="41"/>
      <c r="X293" s="41"/>
      <c r="Y293" s="41"/>
      <c r="Z293" s="41"/>
    </row>
    <row r="294" spans="3:26" s="6" customFormat="1" ht="15">
      <c r="C294" s="60"/>
      <c r="D294" s="60"/>
      <c r="E294" s="60"/>
      <c r="F294" s="60"/>
      <c r="G294" s="60"/>
      <c r="H294" s="60"/>
      <c r="I294" s="60"/>
      <c r="R294" s="41"/>
      <c r="S294" s="41"/>
      <c r="T294" s="41"/>
      <c r="U294" s="41"/>
      <c r="V294" s="41"/>
      <c r="W294" s="41"/>
      <c r="X294" s="41"/>
      <c r="Y294" s="41"/>
      <c r="Z294" s="41"/>
    </row>
    <row r="295" spans="3:26" s="6" customFormat="1" ht="15">
      <c r="C295" s="60"/>
      <c r="D295" s="60"/>
      <c r="E295" s="60"/>
      <c r="F295" s="60"/>
      <c r="G295" s="60"/>
      <c r="H295" s="60"/>
      <c r="I295" s="60"/>
      <c r="R295" s="41"/>
      <c r="S295" s="41"/>
      <c r="T295" s="41"/>
      <c r="U295" s="41"/>
      <c r="V295" s="41"/>
      <c r="W295" s="41"/>
      <c r="X295" s="41"/>
      <c r="Y295" s="41"/>
      <c r="Z295" s="41"/>
    </row>
    <row r="296" spans="3:26" s="6" customFormat="1" ht="15">
      <c r="C296" s="60"/>
      <c r="D296" s="60"/>
      <c r="E296" s="60"/>
      <c r="F296" s="60"/>
      <c r="G296" s="60"/>
      <c r="H296" s="60"/>
      <c r="I296" s="60"/>
      <c r="R296" s="41"/>
      <c r="S296" s="41"/>
      <c r="T296" s="41"/>
      <c r="U296" s="41"/>
      <c r="V296" s="41"/>
      <c r="W296" s="41"/>
      <c r="X296" s="41"/>
      <c r="Y296" s="41"/>
      <c r="Z296" s="41"/>
    </row>
    <row r="297" spans="3:26" s="6" customFormat="1" ht="15">
      <c r="C297" s="60"/>
      <c r="D297" s="60"/>
      <c r="E297" s="60"/>
      <c r="F297" s="60"/>
      <c r="G297" s="60"/>
      <c r="H297" s="60"/>
      <c r="I297" s="60"/>
      <c r="R297" s="41"/>
      <c r="S297" s="41"/>
      <c r="T297" s="41"/>
      <c r="U297" s="41"/>
      <c r="V297" s="41"/>
      <c r="W297" s="41"/>
      <c r="X297" s="41"/>
      <c r="Y297" s="41"/>
      <c r="Z297" s="41"/>
    </row>
    <row r="298" spans="3:26" s="6" customFormat="1" ht="15">
      <c r="C298" s="60"/>
      <c r="D298" s="60"/>
      <c r="E298" s="60"/>
      <c r="F298" s="60"/>
      <c r="G298" s="60"/>
      <c r="H298" s="60"/>
      <c r="I298" s="60"/>
      <c r="R298" s="41"/>
      <c r="S298" s="41"/>
      <c r="T298" s="41"/>
      <c r="U298" s="41"/>
      <c r="V298" s="41"/>
      <c r="W298" s="41"/>
      <c r="X298" s="41"/>
      <c r="Y298" s="41"/>
      <c r="Z298" s="41"/>
    </row>
    <row r="299" spans="3:26" s="6" customFormat="1" ht="15">
      <c r="C299" s="60"/>
      <c r="D299" s="60"/>
      <c r="E299" s="60"/>
      <c r="F299" s="60"/>
      <c r="G299" s="60"/>
      <c r="H299" s="60"/>
      <c r="I299" s="60"/>
      <c r="R299" s="41"/>
      <c r="S299" s="41"/>
      <c r="T299" s="41"/>
      <c r="U299" s="41"/>
      <c r="V299" s="41"/>
      <c r="W299" s="41"/>
      <c r="X299" s="41"/>
      <c r="Y299" s="41"/>
      <c r="Z299" s="41"/>
    </row>
    <row r="300" spans="3:26" s="6" customFormat="1" ht="15">
      <c r="C300" s="60"/>
      <c r="D300" s="60"/>
      <c r="E300" s="60"/>
      <c r="F300" s="60"/>
      <c r="G300" s="60"/>
      <c r="H300" s="60"/>
      <c r="I300" s="60"/>
      <c r="R300" s="41"/>
      <c r="S300" s="41"/>
      <c r="T300" s="41"/>
      <c r="U300" s="41"/>
      <c r="V300" s="41"/>
      <c r="W300" s="41"/>
      <c r="X300" s="41"/>
      <c r="Y300" s="41"/>
      <c r="Z300" s="41"/>
    </row>
    <row r="301" spans="3:26" s="6" customFormat="1" ht="15">
      <c r="C301" s="60"/>
      <c r="D301" s="60"/>
      <c r="E301" s="60"/>
      <c r="F301" s="60"/>
      <c r="G301" s="60"/>
      <c r="H301" s="60"/>
      <c r="I301" s="60"/>
      <c r="R301" s="41"/>
      <c r="S301" s="41"/>
      <c r="T301" s="41"/>
      <c r="U301" s="41"/>
      <c r="V301" s="41"/>
      <c r="W301" s="41"/>
      <c r="X301" s="41"/>
      <c r="Y301" s="41"/>
      <c r="Z301" s="41"/>
    </row>
    <row r="302" spans="3:26" s="6" customFormat="1" ht="15">
      <c r="C302" s="60"/>
      <c r="D302" s="60"/>
      <c r="E302" s="60"/>
      <c r="F302" s="60"/>
      <c r="G302" s="60"/>
      <c r="H302" s="60"/>
      <c r="I302" s="60"/>
      <c r="R302" s="41"/>
      <c r="S302" s="41"/>
      <c r="T302" s="41"/>
      <c r="U302" s="41"/>
      <c r="V302" s="41"/>
      <c r="W302" s="41"/>
      <c r="X302" s="41"/>
      <c r="Y302" s="41"/>
      <c r="Z302" s="41"/>
    </row>
    <row r="303" spans="3:26" s="6" customFormat="1" ht="15">
      <c r="C303" s="60"/>
      <c r="D303" s="60"/>
      <c r="E303" s="60"/>
      <c r="F303" s="60"/>
      <c r="G303" s="60"/>
      <c r="H303" s="60"/>
      <c r="I303" s="60"/>
      <c r="R303" s="41"/>
      <c r="S303" s="41"/>
      <c r="T303" s="41"/>
      <c r="U303" s="41"/>
      <c r="V303" s="41"/>
      <c r="W303" s="41"/>
      <c r="X303" s="41"/>
      <c r="Y303" s="41"/>
      <c r="Z303" s="41"/>
    </row>
    <row r="304" spans="3:26" s="6" customFormat="1" ht="15">
      <c r="C304" s="60"/>
      <c r="D304" s="60"/>
      <c r="E304" s="60"/>
      <c r="F304" s="60"/>
      <c r="G304" s="60"/>
      <c r="H304" s="60"/>
      <c r="I304" s="60"/>
      <c r="R304" s="41"/>
      <c r="S304" s="41"/>
      <c r="T304" s="41"/>
      <c r="U304" s="41"/>
      <c r="V304" s="41"/>
      <c r="W304" s="41"/>
      <c r="X304" s="41"/>
      <c r="Y304" s="41"/>
      <c r="Z304" s="41"/>
    </row>
    <row r="305" spans="3:26" s="6" customFormat="1" ht="15">
      <c r="C305" s="60"/>
      <c r="D305" s="60"/>
      <c r="E305" s="60"/>
      <c r="F305" s="60"/>
      <c r="G305" s="60"/>
      <c r="H305" s="60"/>
      <c r="I305" s="60"/>
      <c r="R305" s="41"/>
      <c r="S305" s="41"/>
      <c r="T305" s="41"/>
      <c r="U305" s="41"/>
      <c r="V305" s="41"/>
      <c r="W305" s="41"/>
      <c r="X305" s="41"/>
      <c r="Y305" s="41"/>
      <c r="Z305" s="41"/>
    </row>
    <row r="306" spans="3:26" s="6" customFormat="1" ht="15">
      <c r="C306" s="60"/>
      <c r="D306" s="60"/>
      <c r="E306" s="60"/>
      <c r="F306" s="60"/>
      <c r="G306" s="60"/>
      <c r="H306" s="60"/>
      <c r="I306" s="60"/>
      <c r="R306" s="41"/>
      <c r="S306" s="41"/>
      <c r="T306" s="41"/>
      <c r="U306" s="41"/>
      <c r="V306" s="41"/>
      <c r="W306" s="41"/>
      <c r="X306" s="41"/>
      <c r="Y306" s="41"/>
      <c r="Z306" s="41"/>
    </row>
    <row r="307" spans="3:26" s="6" customFormat="1" ht="15">
      <c r="C307" s="60"/>
      <c r="D307" s="60"/>
      <c r="E307" s="60"/>
      <c r="F307" s="60"/>
      <c r="G307" s="60"/>
      <c r="H307" s="60"/>
      <c r="I307" s="60"/>
      <c r="R307" s="41"/>
      <c r="S307" s="41"/>
      <c r="T307" s="41"/>
      <c r="U307" s="41"/>
      <c r="V307" s="41"/>
      <c r="W307" s="41"/>
      <c r="X307" s="41"/>
      <c r="Y307" s="41"/>
      <c r="Z307" s="41"/>
    </row>
    <row r="308" spans="3:26" s="6" customFormat="1" ht="15">
      <c r="C308" s="60"/>
      <c r="D308" s="60"/>
      <c r="E308" s="60"/>
      <c r="F308" s="60"/>
      <c r="G308" s="60"/>
      <c r="H308" s="60"/>
      <c r="I308" s="60"/>
      <c r="R308" s="41"/>
      <c r="S308" s="41"/>
      <c r="T308" s="41"/>
      <c r="U308" s="41"/>
      <c r="V308" s="41"/>
      <c r="W308" s="41"/>
      <c r="X308" s="41"/>
      <c r="Y308" s="41"/>
      <c r="Z308" s="41"/>
    </row>
    <row r="309" spans="3:26" s="6" customFormat="1" ht="15">
      <c r="C309" s="60"/>
      <c r="D309" s="60"/>
      <c r="E309" s="60"/>
      <c r="F309" s="60"/>
      <c r="G309" s="60"/>
      <c r="H309" s="60"/>
      <c r="I309" s="60"/>
      <c r="R309" s="41"/>
      <c r="S309" s="41"/>
      <c r="T309" s="41"/>
      <c r="U309" s="41"/>
      <c r="V309" s="41"/>
      <c r="W309" s="41"/>
      <c r="X309" s="41"/>
      <c r="Y309" s="41"/>
      <c r="Z309" s="41"/>
    </row>
    <row r="310" spans="3:26" s="6" customFormat="1" ht="15">
      <c r="C310" s="60"/>
      <c r="D310" s="60"/>
      <c r="E310" s="60"/>
      <c r="F310" s="60"/>
      <c r="G310" s="60"/>
      <c r="H310" s="60"/>
      <c r="I310" s="60"/>
      <c r="R310" s="41"/>
      <c r="S310" s="41"/>
      <c r="T310" s="41"/>
      <c r="U310" s="41"/>
      <c r="V310" s="41"/>
      <c r="W310" s="41"/>
      <c r="X310" s="41"/>
      <c r="Y310" s="41"/>
      <c r="Z310" s="41"/>
    </row>
    <row r="311" spans="3:26" s="6" customFormat="1" ht="15">
      <c r="C311" s="60"/>
      <c r="D311" s="60"/>
      <c r="E311" s="60"/>
      <c r="F311" s="60"/>
      <c r="G311" s="60"/>
      <c r="H311" s="60"/>
      <c r="I311" s="60"/>
      <c r="R311" s="41"/>
      <c r="S311" s="41"/>
      <c r="T311" s="41"/>
      <c r="U311" s="41"/>
      <c r="V311" s="41"/>
      <c r="W311" s="41"/>
      <c r="X311" s="41"/>
      <c r="Y311" s="41"/>
      <c r="Z311" s="41"/>
    </row>
    <row r="312" spans="3:26" s="6" customFormat="1" ht="15">
      <c r="C312" s="60"/>
      <c r="D312" s="60"/>
      <c r="E312" s="60"/>
      <c r="F312" s="60"/>
      <c r="G312" s="60"/>
      <c r="H312" s="60"/>
      <c r="I312" s="60"/>
      <c r="R312" s="41"/>
      <c r="S312" s="41"/>
      <c r="T312" s="41"/>
      <c r="U312" s="41"/>
      <c r="V312" s="41"/>
      <c r="W312" s="41"/>
      <c r="X312" s="41"/>
      <c r="Y312" s="41"/>
      <c r="Z312" s="41"/>
    </row>
    <row r="313" spans="3:26" s="6" customFormat="1" ht="15">
      <c r="C313" s="60"/>
      <c r="D313" s="60"/>
      <c r="E313" s="60"/>
      <c r="F313" s="60"/>
      <c r="G313" s="60"/>
      <c r="H313" s="60"/>
      <c r="I313" s="60"/>
      <c r="R313" s="41"/>
      <c r="S313" s="41"/>
      <c r="T313" s="41"/>
      <c r="U313" s="41"/>
      <c r="V313" s="41"/>
      <c r="W313" s="41"/>
      <c r="X313" s="41"/>
      <c r="Y313" s="41"/>
      <c r="Z313" s="41"/>
    </row>
    <row r="314" spans="3:26" s="6" customFormat="1" ht="15">
      <c r="C314" s="60"/>
      <c r="D314" s="60"/>
      <c r="E314" s="60"/>
      <c r="F314" s="60"/>
      <c r="G314" s="60"/>
      <c r="H314" s="60"/>
      <c r="I314" s="60"/>
      <c r="R314" s="41"/>
      <c r="S314" s="41"/>
      <c r="T314" s="41"/>
      <c r="U314" s="41"/>
      <c r="V314" s="41"/>
      <c r="W314" s="41"/>
      <c r="X314" s="41"/>
      <c r="Y314" s="41"/>
      <c r="Z314" s="41"/>
    </row>
    <row r="315" spans="3:26" s="6" customFormat="1" ht="15">
      <c r="C315" s="60"/>
      <c r="D315" s="60"/>
      <c r="E315" s="60"/>
      <c r="F315" s="60"/>
      <c r="G315" s="60"/>
      <c r="H315" s="60"/>
      <c r="I315" s="60"/>
      <c r="R315" s="41"/>
      <c r="S315" s="41"/>
      <c r="T315" s="41"/>
      <c r="U315" s="41"/>
      <c r="V315" s="41"/>
      <c r="W315" s="41"/>
      <c r="X315" s="41"/>
      <c r="Y315" s="41"/>
      <c r="Z315" s="41"/>
    </row>
    <row r="316" spans="3:26" s="6" customFormat="1" ht="15">
      <c r="C316" s="60"/>
      <c r="D316" s="60"/>
      <c r="E316" s="60"/>
      <c r="F316" s="60"/>
      <c r="G316" s="60"/>
      <c r="H316" s="60"/>
      <c r="I316" s="60"/>
      <c r="R316" s="41"/>
      <c r="S316" s="41"/>
      <c r="T316" s="41"/>
      <c r="U316" s="41"/>
      <c r="V316" s="41"/>
      <c r="W316" s="41"/>
      <c r="X316" s="41"/>
      <c r="Y316" s="41"/>
      <c r="Z316" s="41"/>
    </row>
    <row r="317" spans="3:26" s="6" customFormat="1" ht="15">
      <c r="C317" s="60"/>
      <c r="D317" s="60"/>
      <c r="E317" s="60"/>
      <c r="F317" s="60"/>
      <c r="G317" s="60"/>
      <c r="H317" s="60"/>
      <c r="I317" s="60"/>
      <c r="R317" s="41"/>
      <c r="S317" s="41"/>
      <c r="T317" s="41"/>
      <c r="U317" s="41"/>
      <c r="V317" s="41"/>
      <c r="W317" s="41"/>
      <c r="X317" s="41"/>
      <c r="Y317" s="41"/>
      <c r="Z317" s="41"/>
    </row>
    <row r="318" spans="3:26" s="6" customFormat="1" ht="15">
      <c r="C318" s="60"/>
      <c r="D318" s="60"/>
      <c r="E318" s="60"/>
      <c r="F318" s="60"/>
      <c r="G318" s="60"/>
      <c r="H318" s="60"/>
      <c r="I318" s="60"/>
      <c r="R318" s="41"/>
      <c r="S318" s="41"/>
      <c r="T318" s="41"/>
      <c r="U318" s="41"/>
      <c r="V318" s="41"/>
      <c r="W318" s="41"/>
      <c r="X318" s="41"/>
      <c r="Y318" s="41"/>
      <c r="Z318" s="41"/>
    </row>
    <row r="319" spans="3:26" s="6" customFormat="1" ht="15">
      <c r="C319" s="60"/>
      <c r="D319" s="60"/>
      <c r="E319" s="60"/>
      <c r="F319" s="60"/>
      <c r="G319" s="60"/>
      <c r="H319" s="60"/>
      <c r="I319" s="60"/>
      <c r="R319" s="41"/>
      <c r="S319" s="41"/>
      <c r="T319" s="41"/>
      <c r="U319" s="41"/>
      <c r="V319" s="41"/>
      <c r="W319" s="41"/>
      <c r="X319" s="41"/>
      <c r="Y319" s="41"/>
      <c r="Z319" s="41"/>
    </row>
    <row r="320" spans="3:26" s="6" customFormat="1" ht="15">
      <c r="C320" s="60"/>
      <c r="D320" s="60"/>
      <c r="E320" s="60"/>
      <c r="F320" s="60"/>
      <c r="G320" s="60"/>
      <c r="H320" s="60"/>
      <c r="I320" s="60"/>
      <c r="R320" s="41"/>
      <c r="S320" s="41"/>
      <c r="T320" s="41"/>
      <c r="U320" s="41"/>
      <c r="V320" s="41"/>
      <c r="W320" s="41"/>
      <c r="X320" s="41"/>
      <c r="Y320" s="41"/>
      <c r="Z320" s="41"/>
    </row>
    <row r="321" spans="3:26" s="6" customFormat="1" ht="15">
      <c r="C321" s="60"/>
      <c r="D321" s="60"/>
      <c r="E321" s="60"/>
      <c r="F321" s="60"/>
      <c r="G321" s="60"/>
      <c r="H321" s="60"/>
      <c r="I321" s="60"/>
      <c r="R321" s="41"/>
      <c r="S321" s="41"/>
      <c r="T321" s="41"/>
      <c r="U321" s="41"/>
      <c r="V321" s="41"/>
      <c r="W321" s="41"/>
      <c r="X321" s="41"/>
      <c r="Y321" s="41"/>
      <c r="Z321" s="41"/>
    </row>
    <row r="322" spans="3:26" s="6" customFormat="1" ht="15">
      <c r="C322" s="60"/>
      <c r="D322" s="60"/>
      <c r="E322" s="60"/>
      <c r="F322" s="60"/>
      <c r="G322" s="60"/>
      <c r="H322" s="60"/>
      <c r="I322" s="60"/>
      <c r="R322" s="41"/>
      <c r="S322" s="41"/>
      <c r="T322" s="41"/>
      <c r="U322" s="41"/>
      <c r="V322" s="41"/>
      <c r="W322" s="41"/>
      <c r="X322" s="41"/>
      <c r="Y322" s="41"/>
      <c r="Z322" s="41"/>
    </row>
    <row r="323" spans="3:26" s="6" customFormat="1" ht="15">
      <c r="C323" s="60"/>
      <c r="D323" s="60"/>
      <c r="E323" s="60"/>
      <c r="F323" s="60"/>
      <c r="G323" s="60"/>
      <c r="H323" s="60"/>
      <c r="I323" s="60"/>
      <c r="R323" s="41"/>
      <c r="S323" s="41"/>
      <c r="T323" s="41"/>
      <c r="U323" s="41"/>
      <c r="V323" s="41"/>
      <c r="W323" s="41"/>
      <c r="X323" s="41"/>
      <c r="Y323" s="41"/>
      <c r="Z323" s="41"/>
    </row>
    <row r="324" spans="3:26" s="6" customFormat="1" ht="15">
      <c r="C324" s="60"/>
      <c r="D324" s="60"/>
      <c r="E324" s="60"/>
      <c r="F324" s="60"/>
      <c r="G324" s="60"/>
      <c r="H324" s="60"/>
      <c r="I324" s="60"/>
      <c r="R324" s="41"/>
      <c r="S324" s="41"/>
      <c r="T324" s="41"/>
      <c r="U324" s="41"/>
      <c r="V324" s="41"/>
      <c r="W324" s="41"/>
      <c r="X324" s="41"/>
      <c r="Y324" s="41"/>
      <c r="Z324" s="41"/>
    </row>
    <row r="325" spans="3:26" s="6" customFormat="1" ht="15">
      <c r="C325" s="60"/>
      <c r="D325" s="60"/>
      <c r="E325" s="60"/>
      <c r="F325" s="60"/>
      <c r="G325" s="60"/>
      <c r="H325" s="60"/>
      <c r="I325" s="60"/>
      <c r="R325" s="41"/>
      <c r="S325" s="41"/>
      <c r="T325" s="41"/>
      <c r="U325" s="41"/>
      <c r="V325" s="41"/>
      <c r="W325" s="41"/>
      <c r="X325" s="41"/>
      <c r="Y325" s="41"/>
      <c r="Z325" s="41"/>
    </row>
    <row r="326" spans="3:26" s="6" customFormat="1" ht="15">
      <c r="C326" s="60"/>
      <c r="D326" s="60"/>
      <c r="E326" s="60"/>
      <c r="F326" s="60"/>
      <c r="G326" s="60"/>
      <c r="H326" s="60"/>
      <c r="I326" s="60"/>
      <c r="R326" s="41"/>
      <c r="S326" s="41"/>
      <c r="T326" s="41"/>
      <c r="U326" s="41"/>
      <c r="V326" s="41"/>
      <c r="W326" s="41"/>
      <c r="X326" s="41"/>
      <c r="Y326" s="41"/>
      <c r="Z326" s="41"/>
    </row>
    <row r="327" spans="3:26" s="6" customFormat="1" ht="15">
      <c r="C327" s="60"/>
      <c r="D327" s="60"/>
      <c r="E327" s="60"/>
      <c r="F327" s="60"/>
      <c r="G327" s="60"/>
      <c r="H327" s="60"/>
      <c r="I327" s="60"/>
      <c r="R327" s="41"/>
      <c r="S327" s="41"/>
      <c r="T327" s="41"/>
      <c r="U327" s="41"/>
      <c r="V327" s="41"/>
      <c r="W327" s="41"/>
      <c r="X327" s="41"/>
      <c r="Y327" s="41"/>
      <c r="Z327" s="41"/>
    </row>
    <row r="328" spans="3:26" s="6" customFormat="1" ht="15">
      <c r="C328" s="60"/>
      <c r="D328" s="60"/>
      <c r="E328" s="60"/>
      <c r="F328" s="60"/>
      <c r="G328" s="60"/>
      <c r="H328" s="60"/>
      <c r="I328" s="60"/>
      <c r="R328" s="41"/>
      <c r="S328" s="41"/>
      <c r="T328" s="41"/>
      <c r="U328" s="41"/>
      <c r="V328" s="41"/>
      <c r="W328" s="41"/>
      <c r="X328" s="41"/>
      <c r="Y328" s="41"/>
      <c r="Z328" s="41"/>
    </row>
    <row r="329" spans="3:26" s="6" customFormat="1" ht="15">
      <c r="C329" s="60"/>
      <c r="D329" s="60"/>
      <c r="E329" s="60"/>
      <c r="F329" s="60"/>
      <c r="G329" s="60"/>
      <c r="H329" s="60"/>
      <c r="I329" s="60"/>
      <c r="R329" s="41"/>
      <c r="S329" s="41"/>
      <c r="T329" s="41"/>
      <c r="U329" s="41"/>
      <c r="V329" s="41"/>
      <c r="W329" s="41"/>
      <c r="X329" s="41"/>
      <c r="Y329" s="41"/>
      <c r="Z329" s="41"/>
    </row>
    <row r="330" spans="3:26" s="6" customFormat="1" ht="15">
      <c r="C330" s="60"/>
      <c r="D330" s="60"/>
      <c r="E330" s="60"/>
      <c r="F330" s="60"/>
      <c r="G330" s="60"/>
      <c r="H330" s="60"/>
      <c r="I330" s="60"/>
      <c r="R330" s="41"/>
      <c r="S330" s="41"/>
      <c r="T330" s="41"/>
      <c r="U330" s="41"/>
      <c r="V330" s="41"/>
      <c r="W330" s="41"/>
      <c r="X330" s="41"/>
      <c r="Y330" s="41"/>
      <c r="Z330" s="41"/>
    </row>
    <row r="331" spans="3:26" s="6" customFormat="1" ht="15">
      <c r="C331" s="60"/>
      <c r="D331" s="60"/>
      <c r="E331" s="60"/>
      <c r="F331" s="60"/>
      <c r="G331" s="60"/>
      <c r="H331" s="60"/>
      <c r="I331" s="60"/>
      <c r="R331" s="41"/>
      <c r="S331" s="41"/>
      <c r="T331" s="41"/>
      <c r="U331" s="41"/>
      <c r="V331" s="41"/>
      <c r="W331" s="41"/>
      <c r="X331" s="41"/>
      <c r="Y331" s="41"/>
      <c r="Z331" s="41"/>
    </row>
    <row r="332" spans="3:26" s="6" customFormat="1" ht="15">
      <c r="C332" s="60"/>
      <c r="D332" s="60"/>
      <c r="E332" s="60"/>
      <c r="F332" s="60"/>
      <c r="G332" s="60"/>
      <c r="H332" s="60"/>
      <c r="I332" s="60"/>
      <c r="R332" s="41"/>
      <c r="S332" s="41"/>
      <c r="T332" s="41"/>
      <c r="U332" s="41"/>
      <c r="V332" s="41"/>
      <c r="W332" s="41"/>
      <c r="X332" s="41"/>
      <c r="Y332" s="41"/>
      <c r="Z332" s="41"/>
    </row>
    <row r="333" spans="3:26" s="6" customFormat="1" ht="15">
      <c r="C333" s="60"/>
      <c r="D333" s="60"/>
      <c r="E333" s="60"/>
      <c r="F333" s="60"/>
      <c r="G333" s="60"/>
      <c r="H333" s="60"/>
      <c r="I333" s="60"/>
      <c r="R333" s="41"/>
      <c r="S333" s="41"/>
      <c r="T333" s="41"/>
      <c r="U333" s="41"/>
      <c r="V333" s="41"/>
      <c r="W333" s="41"/>
      <c r="X333" s="41"/>
      <c r="Y333" s="41"/>
      <c r="Z333" s="41"/>
    </row>
    <row r="334" spans="3:26" s="6" customFormat="1" ht="15">
      <c r="C334" s="60"/>
      <c r="D334" s="60"/>
      <c r="E334" s="60"/>
      <c r="F334" s="60"/>
      <c r="G334" s="60"/>
      <c r="H334" s="60"/>
      <c r="I334" s="60"/>
      <c r="R334" s="41"/>
      <c r="S334" s="41"/>
      <c r="T334" s="41"/>
      <c r="U334" s="41"/>
      <c r="V334" s="41"/>
      <c r="W334" s="41"/>
      <c r="X334" s="41"/>
      <c r="Y334" s="41"/>
      <c r="Z334" s="41"/>
    </row>
    <row r="335" spans="3:26" s="6" customFormat="1" ht="15">
      <c r="C335" s="60"/>
      <c r="D335" s="60"/>
      <c r="E335" s="60"/>
      <c r="F335" s="60"/>
      <c r="G335" s="60"/>
      <c r="H335" s="60"/>
      <c r="I335" s="60"/>
      <c r="R335" s="41"/>
      <c r="S335" s="41"/>
      <c r="T335" s="41"/>
      <c r="U335" s="41"/>
      <c r="V335" s="41"/>
      <c r="W335" s="41"/>
      <c r="X335" s="41"/>
      <c r="Y335" s="41"/>
      <c r="Z335" s="41"/>
    </row>
    <row r="336" spans="3:26" s="6" customFormat="1" ht="15">
      <c r="C336" s="60"/>
      <c r="D336" s="60"/>
      <c r="E336" s="60"/>
      <c r="F336" s="60"/>
      <c r="G336" s="60"/>
      <c r="H336" s="60"/>
      <c r="I336" s="60"/>
      <c r="R336" s="41"/>
      <c r="S336" s="41"/>
      <c r="T336" s="41"/>
      <c r="U336" s="41"/>
      <c r="V336" s="41"/>
      <c r="W336" s="41"/>
      <c r="X336" s="41"/>
      <c r="Y336" s="41"/>
      <c r="Z336" s="41"/>
    </row>
    <row r="337" spans="3:26" s="6" customFormat="1" ht="15">
      <c r="C337" s="60"/>
      <c r="D337" s="60"/>
      <c r="E337" s="60"/>
      <c r="F337" s="60"/>
      <c r="G337" s="60"/>
      <c r="H337" s="60"/>
      <c r="I337" s="60"/>
      <c r="R337" s="41"/>
      <c r="S337" s="41"/>
      <c r="T337" s="41"/>
      <c r="U337" s="41"/>
      <c r="V337" s="41"/>
      <c r="W337" s="41"/>
      <c r="X337" s="41"/>
      <c r="Y337" s="41"/>
      <c r="Z337" s="41"/>
    </row>
    <row r="338" spans="3:26" s="6" customFormat="1" ht="15">
      <c r="C338" s="60"/>
      <c r="D338" s="60"/>
      <c r="E338" s="60"/>
      <c r="F338" s="60"/>
      <c r="G338" s="60"/>
      <c r="H338" s="60"/>
      <c r="I338" s="60"/>
      <c r="R338" s="41"/>
      <c r="S338" s="41"/>
      <c r="T338" s="41"/>
      <c r="U338" s="41"/>
      <c r="V338" s="41"/>
      <c r="W338" s="41"/>
      <c r="X338" s="41"/>
      <c r="Y338" s="41"/>
      <c r="Z338" s="41"/>
    </row>
    <row r="339" spans="3:26" s="6" customFormat="1" ht="15">
      <c r="C339" s="60"/>
      <c r="D339" s="60"/>
      <c r="E339" s="60"/>
      <c r="F339" s="60"/>
      <c r="G339" s="60"/>
      <c r="H339" s="60"/>
      <c r="I339" s="60"/>
      <c r="R339" s="41"/>
      <c r="S339" s="41"/>
      <c r="T339" s="41"/>
      <c r="U339" s="41"/>
      <c r="V339" s="41"/>
      <c r="W339" s="41"/>
      <c r="X339" s="41"/>
      <c r="Y339" s="41"/>
      <c r="Z339" s="41"/>
    </row>
    <row r="340" spans="3:26" s="6" customFormat="1" ht="15">
      <c r="C340" s="60"/>
      <c r="D340" s="60"/>
      <c r="E340" s="60"/>
      <c r="F340" s="60"/>
      <c r="G340" s="60"/>
      <c r="H340" s="60"/>
      <c r="I340" s="60"/>
      <c r="R340" s="41"/>
      <c r="S340" s="41"/>
      <c r="T340" s="41"/>
      <c r="U340" s="41"/>
      <c r="V340" s="41"/>
      <c r="W340" s="41"/>
      <c r="X340" s="41"/>
      <c r="Y340" s="41"/>
      <c r="Z340" s="41"/>
    </row>
    <row r="341" spans="3:26" s="6" customFormat="1" ht="15">
      <c r="C341" s="60"/>
      <c r="D341" s="60"/>
      <c r="E341" s="60"/>
      <c r="F341" s="60"/>
      <c r="G341" s="60"/>
      <c r="H341" s="60"/>
      <c r="I341" s="60"/>
      <c r="R341" s="41"/>
      <c r="S341" s="41"/>
      <c r="T341" s="41"/>
      <c r="U341" s="41"/>
      <c r="V341" s="41"/>
      <c r="W341" s="41"/>
      <c r="X341" s="41"/>
      <c r="Y341" s="41"/>
      <c r="Z341" s="41"/>
    </row>
    <row r="342" spans="3:26" s="6" customFormat="1" ht="15">
      <c r="C342" s="60"/>
      <c r="D342" s="60"/>
      <c r="E342" s="60"/>
      <c r="F342" s="60"/>
      <c r="G342" s="60"/>
      <c r="H342" s="60"/>
      <c r="I342" s="60"/>
      <c r="R342" s="41"/>
      <c r="S342" s="41"/>
      <c r="T342" s="41"/>
      <c r="U342" s="41"/>
      <c r="V342" s="41"/>
      <c r="W342" s="41"/>
      <c r="X342" s="41"/>
      <c r="Y342" s="41"/>
      <c r="Z342" s="41"/>
    </row>
    <row r="343" spans="3:26" s="6" customFormat="1" ht="15">
      <c r="C343" s="60"/>
      <c r="D343" s="60"/>
      <c r="E343" s="60"/>
      <c r="F343" s="60"/>
      <c r="G343" s="60"/>
      <c r="H343" s="60"/>
      <c r="I343" s="60"/>
      <c r="R343" s="41"/>
      <c r="S343" s="41"/>
      <c r="T343" s="41"/>
      <c r="U343" s="41"/>
      <c r="V343" s="41"/>
      <c r="W343" s="41"/>
      <c r="X343" s="41"/>
      <c r="Y343" s="41"/>
      <c r="Z343" s="41"/>
    </row>
    <row r="344" spans="3:26" s="6" customFormat="1" ht="15">
      <c r="C344" s="60"/>
      <c r="D344" s="60"/>
      <c r="E344" s="60"/>
      <c r="F344" s="60"/>
      <c r="G344" s="60"/>
      <c r="H344" s="60"/>
      <c r="I344" s="60"/>
      <c r="R344" s="41"/>
      <c r="S344" s="41"/>
      <c r="T344" s="41"/>
      <c r="U344" s="41"/>
      <c r="V344" s="41"/>
      <c r="W344" s="41"/>
      <c r="X344" s="41"/>
      <c r="Y344" s="41"/>
      <c r="Z344" s="41"/>
    </row>
    <row r="345" spans="3:26" s="6" customFormat="1" ht="15">
      <c r="C345" s="60"/>
      <c r="D345" s="60"/>
      <c r="E345" s="60"/>
      <c r="F345" s="60"/>
      <c r="G345" s="60"/>
      <c r="H345" s="60"/>
      <c r="I345" s="60"/>
      <c r="R345" s="41"/>
      <c r="S345" s="41"/>
      <c r="T345" s="41"/>
      <c r="U345" s="41"/>
      <c r="V345" s="41"/>
      <c r="W345" s="41"/>
      <c r="X345" s="41"/>
      <c r="Y345" s="41"/>
      <c r="Z345" s="41"/>
    </row>
    <row r="346" spans="3:26" s="6" customFormat="1" ht="15">
      <c r="C346" s="60"/>
      <c r="D346" s="60"/>
      <c r="E346" s="60"/>
      <c r="F346" s="60"/>
      <c r="G346" s="60"/>
      <c r="H346" s="60"/>
      <c r="I346" s="60"/>
      <c r="R346" s="41"/>
      <c r="S346" s="41"/>
      <c r="T346" s="41"/>
      <c r="U346" s="41"/>
      <c r="V346" s="41"/>
      <c r="W346" s="41"/>
      <c r="X346" s="41"/>
      <c r="Y346" s="41"/>
      <c r="Z346" s="41"/>
    </row>
    <row r="347" spans="3:26" s="6" customFormat="1" ht="15">
      <c r="C347" s="60"/>
      <c r="D347" s="60"/>
      <c r="E347" s="60"/>
      <c r="F347" s="60"/>
      <c r="G347" s="60"/>
      <c r="H347" s="60"/>
      <c r="I347" s="60"/>
      <c r="R347" s="41"/>
      <c r="S347" s="41"/>
      <c r="T347" s="41"/>
      <c r="U347" s="41"/>
      <c r="V347" s="41"/>
      <c r="W347" s="41"/>
      <c r="X347" s="41"/>
      <c r="Y347" s="41"/>
      <c r="Z347" s="41"/>
    </row>
    <row r="348" spans="3:26" s="6" customFormat="1" ht="15">
      <c r="C348" s="60"/>
      <c r="D348" s="60"/>
      <c r="E348" s="60"/>
      <c r="F348" s="60"/>
      <c r="G348" s="60"/>
      <c r="H348" s="60"/>
      <c r="I348" s="60"/>
      <c r="R348" s="41"/>
      <c r="S348" s="41"/>
      <c r="T348" s="41"/>
      <c r="U348" s="41"/>
      <c r="V348" s="41"/>
      <c r="W348" s="41"/>
      <c r="X348" s="41"/>
      <c r="Y348" s="41"/>
      <c r="Z348" s="41"/>
    </row>
    <row r="349" spans="3:26" s="6" customFormat="1" ht="15">
      <c r="C349" s="60"/>
      <c r="D349" s="60"/>
      <c r="E349" s="60"/>
      <c r="F349" s="60"/>
      <c r="G349" s="60"/>
      <c r="H349" s="60"/>
      <c r="I349" s="60"/>
      <c r="R349" s="41"/>
      <c r="S349" s="41"/>
      <c r="T349" s="41"/>
      <c r="U349" s="41"/>
      <c r="V349" s="41"/>
      <c r="W349" s="41"/>
      <c r="X349" s="41"/>
      <c r="Y349" s="41"/>
      <c r="Z349" s="41"/>
    </row>
    <row r="350" spans="3:26" s="6" customFormat="1" ht="15">
      <c r="C350" s="60"/>
      <c r="D350" s="60"/>
      <c r="E350" s="60"/>
      <c r="F350" s="60"/>
      <c r="G350" s="60"/>
      <c r="H350" s="60"/>
      <c r="I350" s="60"/>
      <c r="R350" s="41"/>
      <c r="S350" s="41"/>
      <c r="T350" s="41"/>
      <c r="U350" s="41"/>
      <c r="V350" s="41"/>
      <c r="W350" s="41"/>
      <c r="X350" s="41"/>
      <c r="Y350" s="41"/>
      <c r="Z350" s="41"/>
    </row>
    <row r="351" spans="3:26" s="6" customFormat="1" ht="15">
      <c r="C351" s="60"/>
      <c r="D351" s="60"/>
      <c r="E351" s="60"/>
      <c r="F351" s="60"/>
      <c r="G351" s="60"/>
      <c r="H351" s="60"/>
      <c r="I351" s="60"/>
      <c r="R351" s="41"/>
      <c r="S351" s="41"/>
      <c r="T351" s="41"/>
      <c r="U351" s="41"/>
      <c r="V351" s="41"/>
      <c r="W351" s="41"/>
      <c r="X351" s="41"/>
      <c r="Y351" s="41"/>
      <c r="Z351" s="41"/>
    </row>
    <row r="352" spans="3:26" s="6" customFormat="1" ht="15">
      <c r="C352" s="60"/>
      <c r="D352" s="60"/>
      <c r="E352" s="60"/>
      <c r="F352" s="60"/>
      <c r="G352" s="60"/>
      <c r="H352" s="60"/>
      <c r="I352" s="60"/>
      <c r="R352" s="41"/>
      <c r="S352" s="41"/>
      <c r="T352" s="41"/>
      <c r="U352" s="41"/>
      <c r="V352" s="41"/>
      <c r="W352" s="41"/>
      <c r="X352" s="41"/>
      <c r="Y352" s="41"/>
      <c r="Z352" s="41"/>
    </row>
    <row r="353" spans="3:26" s="6" customFormat="1" ht="15">
      <c r="C353" s="60"/>
      <c r="D353" s="60"/>
      <c r="E353" s="60"/>
      <c r="F353" s="60"/>
      <c r="G353" s="60"/>
      <c r="H353" s="60"/>
      <c r="I353" s="60"/>
      <c r="R353" s="41"/>
      <c r="S353" s="41"/>
      <c r="T353" s="41"/>
      <c r="U353" s="41"/>
      <c r="V353" s="41"/>
      <c r="W353" s="41"/>
      <c r="X353" s="41"/>
      <c r="Y353" s="41"/>
      <c r="Z353" s="41"/>
    </row>
    <row r="354" spans="3:26" s="6" customFormat="1" ht="15">
      <c r="C354" s="60"/>
      <c r="D354" s="60"/>
      <c r="E354" s="60"/>
      <c r="F354" s="60"/>
      <c r="G354" s="60"/>
      <c r="H354" s="60"/>
      <c r="I354" s="60"/>
      <c r="R354" s="41"/>
      <c r="S354" s="41"/>
      <c r="T354" s="41"/>
      <c r="U354" s="41"/>
      <c r="V354" s="41"/>
      <c r="W354" s="41"/>
      <c r="X354" s="41"/>
      <c r="Y354" s="41"/>
      <c r="Z354" s="41"/>
    </row>
    <row r="355" spans="3:26" s="6" customFormat="1" ht="15">
      <c r="C355" s="60"/>
      <c r="D355" s="60"/>
      <c r="E355" s="60"/>
      <c r="F355" s="60"/>
      <c r="G355" s="60"/>
      <c r="H355" s="60"/>
      <c r="I355" s="60"/>
      <c r="R355" s="41"/>
      <c r="S355" s="41"/>
      <c r="T355" s="41"/>
      <c r="U355" s="41"/>
      <c r="V355" s="41"/>
      <c r="W355" s="41"/>
      <c r="X355" s="41"/>
      <c r="Y355" s="41"/>
      <c r="Z355" s="41"/>
    </row>
    <row r="356" spans="3:26" s="6" customFormat="1" ht="15">
      <c r="C356" s="60"/>
      <c r="D356" s="60"/>
      <c r="E356" s="60"/>
      <c r="F356" s="60"/>
      <c r="G356" s="60"/>
      <c r="H356" s="60"/>
      <c r="I356" s="60"/>
      <c r="R356" s="41"/>
      <c r="S356" s="41"/>
      <c r="T356" s="41"/>
      <c r="U356" s="41"/>
      <c r="V356" s="41"/>
      <c r="W356" s="41"/>
      <c r="X356" s="41"/>
      <c r="Y356" s="41"/>
      <c r="Z356" s="41"/>
    </row>
    <row r="357" spans="3:26" s="6" customFormat="1" ht="15">
      <c r="C357" s="60"/>
      <c r="D357" s="60"/>
      <c r="E357" s="60"/>
      <c r="F357" s="60"/>
      <c r="G357" s="60"/>
      <c r="H357" s="60"/>
      <c r="I357" s="60"/>
      <c r="R357" s="41"/>
      <c r="S357" s="41"/>
      <c r="T357" s="41"/>
      <c r="U357" s="41"/>
      <c r="V357" s="41"/>
      <c r="W357" s="41"/>
      <c r="X357" s="41"/>
      <c r="Y357" s="41"/>
      <c r="Z357" s="41"/>
    </row>
    <row r="358" spans="3:26" s="6" customFormat="1" ht="15">
      <c r="C358" s="60"/>
      <c r="D358" s="60"/>
      <c r="E358" s="60"/>
      <c r="F358" s="60"/>
      <c r="G358" s="60"/>
      <c r="H358" s="60"/>
      <c r="I358" s="60"/>
      <c r="R358" s="41"/>
      <c r="S358" s="41"/>
      <c r="T358" s="41"/>
      <c r="U358" s="41"/>
      <c r="V358" s="41"/>
      <c r="W358" s="41"/>
      <c r="X358" s="41"/>
      <c r="Y358" s="41"/>
      <c r="Z358" s="41"/>
    </row>
    <row r="359" spans="3:26" s="6" customFormat="1" ht="15">
      <c r="C359" s="60"/>
      <c r="D359" s="60"/>
      <c r="E359" s="60"/>
      <c r="F359" s="60"/>
      <c r="G359" s="60"/>
      <c r="H359" s="60"/>
      <c r="I359" s="60"/>
      <c r="R359" s="41"/>
      <c r="S359" s="41"/>
      <c r="T359" s="41"/>
      <c r="U359" s="41"/>
      <c r="V359" s="41"/>
      <c r="W359" s="41"/>
      <c r="X359" s="41"/>
      <c r="Y359" s="41"/>
      <c r="Z359" s="41"/>
    </row>
    <row r="360" spans="3:26" s="6" customFormat="1" ht="15">
      <c r="C360" s="60"/>
      <c r="D360" s="60"/>
      <c r="E360" s="60"/>
      <c r="F360" s="60"/>
      <c r="G360" s="60"/>
      <c r="H360" s="60"/>
      <c r="I360" s="60"/>
      <c r="R360" s="41"/>
      <c r="S360" s="41"/>
      <c r="T360" s="41"/>
      <c r="U360" s="41"/>
      <c r="V360" s="41"/>
      <c r="W360" s="41"/>
      <c r="X360" s="41"/>
      <c r="Y360" s="41"/>
      <c r="Z360" s="41"/>
    </row>
    <row r="361" spans="3:26" s="6" customFormat="1" ht="15">
      <c r="C361" s="60"/>
      <c r="D361" s="60"/>
      <c r="E361" s="60"/>
      <c r="F361" s="60"/>
      <c r="G361" s="60"/>
      <c r="H361" s="60"/>
      <c r="I361" s="60"/>
      <c r="R361" s="41"/>
      <c r="S361" s="41"/>
      <c r="T361" s="41"/>
      <c r="U361" s="41"/>
      <c r="V361" s="41"/>
      <c r="W361" s="41"/>
      <c r="X361" s="41"/>
      <c r="Y361" s="41"/>
      <c r="Z361" s="41"/>
    </row>
    <row r="362" spans="3:26" s="6" customFormat="1" ht="15">
      <c r="C362" s="60"/>
      <c r="D362" s="60"/>
      <c r="E362" s="60"/>
      <c r="F362" s="60"/>
      <c r="G362" s="60"/>
      <c r="H362" s="60"/>
      <c r="I362" s="60"/>
      <c r="R362" s="41"/>
      <c r="S362" s="41"/>
      <c r="T362" s="41"/>
      <c r="U362" s="41"/>
      <c r="V362" s="41"/>
      <c r="W362" s="41"/>
      <c r="X362" s="41"/>
      <c r="Y362" s="41"/>
      <c r="Z362" s="41"/>
    </row>
    <row r="363" spans="3:26" s="6" customFormat="1" ht="15">
      <c r="C363" s="60"/>
      <c r="D363" s="60"/>
      <c r="E363" s="60"/>
      <c r="F363" s="60"/>
      <c r="G363" s="60"/>
      <c r="H363" s="60"/>
      <c r="I363" s="60"/>
      <c r="R363" s="41"/>
      <c r="S363" s="41"/>
      <c r="T363" s="41"/>
      <c r="U363" s="41"/>
      <c r="V363" s="41"/>
      <c r="W363" s="41"/>
      <c r="X363" s="41"/>
      <c r="Y363" s="41"/>
      <c r="Z363" s="41"/>
    </row>
    <row r="364" spans="3:26" s="6" customFormat="1" ht="15">
      <c r="C364" s="60"/>
      <c r="D364" s="60"/>
      <c r="E364" s="60"/>
      <c r="F364" s="60"/>
      <c r="G364" s="60"/>
      <c r="H364" s="60"/>
      <c r="I364" s="60"/>
      <c r="R364" s="41"/>
      <c r="S364" s="41"/>
      <c r="T364" s="41"/>
      <c r="U364" s="41"/>
      <c r="V364" s="41"/>
      <c r="W364" s="41"/>
      <c r="X364" s="41"/>
      <c r="Y364" s="41"/>
      <c r="Z364" s="41"/>
    </row>
    <row r="365" spans="3:26" s="6" customFormat="1" ht="15">
      <c r="C365" s="60"/>
      <c r="D365" s="60"/>
      <c r="E365" s="60"/>
      <c r="F365" s="60"/>
      <c r="G365" s="60"/>
      <c r="H365" s="60"/>
      <c r="I365" s="60"/>
      <c r="R365" s="41"/>
      <c r="S365" s="41"/>
      <c r="T365" s="41"/>
      <c r="U365" s="41"/>
      <c r="V365" s="41"/>
      <c r="W365" s="41"/>
      <c r="X365" s="41"/>
      <c r="Y365" s="41"/>
      <c r="Z365" s="41"/>
    </row>
    <row r="366" spans="3:26" s="6" customFormat="1" ht="15">
      <c r="C366" s="60"/>
      <c r="D366" s="60"/>
      <c r="E366" s="60"/>
      <c r="F366" s="60"/>
      <c r="G366" s="60"/>
      <c r="H366" s="60"/>
      <c r="I366" s="60"/>
      <c r="R366" s="41"/>
      <c r="S366" s="41"/>
      <c r="T366" s="41"/>
      <c r="U366" s="41"/>
      <c r="V366" s="41"/>
      <c r="W366" s="41"/>
      <c r="X366" s="41"/>
      <c r="Y366" s="41"/>
      <c r="Z366" s="41"/>
    </row>
    <row r="367" spans="3:26" s="6" customFormat="1" ht="15">
      <c r="C367" s="60"/>
      <c r="D367" s="60"/>
      <c r="E367" s="60"/>
      <c r="F367" s="60"/>
      <c r="G367" s="60"/>
      <c r="H367" s="60"/>
      <c r="I367" s="60"/>
      <c r="R367" s="41"/>
      <c r="S367" s="41"/>
      <c r="T367" s="41"/>
      <c r="U367" s="41"/>
      <c r="V367" s="41"/>
      <c r="W367" s="41"/>
      <c r="X367" s="41"/>
      <c r="Y367" s="41"/>
      <c r="Z367" s="41"/>
    </row>
    <row r="368" spans="3:26" s="6" customFormat="1" ht="15">
      <c r="C368" s="60"/>
      <c r="D368" s="60"/>
      <c r="E368" s="60"/>
      <c r="F368" s="60"/>
      <c r="G368" s="60"/>
      <c r="H368" s="60"/>
      <c r="I368" s="60"/>
      <c r="R368" s="41"/>
      <c r="S368" s="41"/>
      <c r="T368" s="41"/>
      <c r="U368" s="41"/>
      <c r="V368" s="41"/>
      <c r="W368" s="41"/>
      <c r="X368" s="41"/>
      <c r="Y368" s="41"/>
      <c r="Z368" s="41"/>
    </row>
    <row r="369" spans="3:26" s="6" customFormat="1" ht="15">
      <c r="C369" s="60"/>
      <c r="D369" s="60"/>
      <c r="E369" s="60"/>
      <c r="F369" s="60"/>
      <c r="G369" s="60"/>
      <c r="H369" s="60"/>
      <c r="I369" s="60"/>
      <c r="R369" s="41"/>
      <c r="S369" s="41"/>
      <c r="T369" s="41"/>
      <c r="U369" s="41"/>
      <c r="V369" s="41"/>
      <c r="W369" s="41"/>
      <c r="X369" s="41"/>
      <c r="Y369" s="41"/>
      <c r="Z369" s="41"/>
    </row>
    <row r="370" spans="3:26" s="6" customFormat="1" ht="15">
      <c r="C370" s="60"/>
      <c r="D370" s="60"/>
      <c r="E370" s="60"/>
      <c r="F370" s="60"/>
      <c r="G370" s="60"/>
      <c r="H370" s="60"/>
      <c r="I370" s="60"/>
      <c r="R370" s="41"/>
      <c r="S370" s="41"/>
      <c r="T370" s="41"/>
      <c r="U370" s="41"/>
      <c r="V370" s="41"/>
      <c r="W370" s="41"/>
      <c r="X370" s="41"/>
      <c r="Y370" s="41"/>
      <c r="Z370" s="41"/>
    </row>
    <row r="371" spans="3:26" s="6" customFormat="1" ht="15">
      <c r="C371" s="60"/>
      <c r="D371" s="60"/>
      <c r="E371" s="60"/>
      <c r="F371" s="60"/>
      <c r="G371" s="60"/>
      <c r="H371" s="60"/>
      <c r="I371" s="60"/>
      <c r="R371" s="41"/>
      <c r="S371" s="41"/>
      <c r="T371" s="41"/>
      <c r="U371" s="41"/>
      <c r="V371" s="41"/>
      <c r="W371" s="41"/>
      <c r="X371" s="41"/>
      <c r="Y371" s="41"/>
      <c r="Z371" s="41"/>
    </row>
    <row r="372" spans="3:26" s="6" customFormat="1" ht="15">
      <c r="C372" s="60"/>
      <c r="D372" s="60"/>
      <c r="E372" s="60"/>
      <c r="F372" s="60"/>
      <c r="G372" s="60"/>
      <c r="H372" s="60"/>
      <c r="I372" s="60"/>
      <c r="R372" s="41"/>
      <c r="S372" s="41"/>
      <c r="T372" s="41"/>
      <c r="U372" s="41"/>
      <c r="V372" s="41"/>
      <c r="W372" s="41"/>
      <c r="X372" s="41"/>
      <c r="Y372" s="41"/>
      <c r="Z372" s="41"/>
    </row>
    <row r="373" spans="3:26" s="6" customFormat="1" ht="15">
      <c r="C373" s="60"/>
      <c r="D373" s="60"/>
      <c r="E373" s="60"/>
      <c r="F373" s="60"/>
      <c r="G373" s="60"/>
      <c r="H373" s="60"/>
      <c r="I373" s="60"/>
      <c r="R373" s="41"/>
      <c r="S373" s="41"/>
      <c r="T373" s="41"/>
      <c r="U373" s="41"/>
      <c r="V373" s="41"/>
      <c r="W373" s="41"/>
      <c r="X373" s="41"/>
      <c r="Y373" s="41"/>
      <c r="Z373" s="41"/>
    </row>
    <row r="374" spans="3:26" s="6" customFormat="1" ht="15">
      <c r="C374" s="60"/>
      <c r="D374" s="60"/>
      <c r="E374" s="60"/>
      <c r="F374" s="60"/>
      <c r="G374" s="60"/>
      <c r="H374" s="60"/>
      <c r="I374" s="60"/>
      <c r="R374" s="41"/>
      <c r="S374" s="41"/>
      <c r="T374" s="41"/>
      <c r="U374" s="41"/>
      <c r="V374" s="41"/>
      <c r="W374" s="41"/>
      <c r="X374" s="41"/>
      <c r="Y374" s="41"/>
      <c r="Z374" s="41"/>
    </row>
    <row r="375" spans="3:26" s="6" customFormat="1" ht="15">
      <c r="C375" s="60"/>
      <c r="D375" s="60"/>
      <c r="E375" s="60"/>
      <c r="F375" s="60"/>
      <c r="G375" s="60"/>
      <c r="H375" s="60"/>
      <c r="I375" s="60"/>
      <c r="R375" s="41"/>
      <c r="S375" s="41"/>
      <c r="T375" s="41"/>
      <c r="U375" s="41"/>
      <c r="V375" s="41"/>
      <c r="W375" s="41"/>
      <c r="X375" s="41"/>
      <c r="Y375" s="41"/>
      <c r="Z375" s="41"/>
    </row>
    <row r="376" spans="3:26" s="6" customFormat="1" ht="15">
      <c r="C376" s="60"/>
      <c r="D376" s="60"/>
      <c r="E376" s="60"/>
      <c r="F376" s="60"/>
      <c r="G376" s="60"/>
      <c r="H376" s="60"/>
      <c r="I376" s="60"/>
      <c r="R376" s="41"/>
      <c r="S376" s="41"/>
      <c r="T376" s="41"/>
      <c r="U376" s="41"/>
      <c r="V376" s="41"/>
      <c r="W376" s="41"/>
      <c r="X376" s="41"/>
      <c r="Y376" s="41"/>
      <c r="Z376" s="41"/>
    </row>
    <row r="377" spans="3:26" s="6" customFormat="1" ht="15">
      <c r="C377" s="60"/>
      <c r="D377" s="60"/>
      <c r="E377" s="60"/>
      <c r="F377" s="60"/>
      <c r="G377" s="60"/>
      <c r="H377" s="60"/>
      <c r="I377" s="60"/>
      <c r="R377" s="41"/>
      <c r="S377" s="41"/>
      <c r="T377" s="41"/>
      <c r="U377" s="41"/>
      <c r="V377" s="41"/>
      <c r="W377" s="41"/>
      <c r="X377" s="41"/>
      <c r="Y377" s="41"/>
      <c r="Z377" s="41"/>
    </row>
    <row r="378" spans="3:26" s="6" customFormat="1" ht="15">
      <c r="C378" s="60"/>
      <c r="D378" s="60"/>
      <c r="E378" s="60"/>
      <c r="F378" s="60"/>
      <c r="G378" s="60"/>
      <c r="H378" s="60"/>
      <c r="I378" s="60"/>
      <c r="R378" s="41"/>
      <c r="S378" s="41"/>
      <c r="T378" s="41"/>
      <c r="U378" s="41"/>
      <c r="V378" s="41"/>
      <c r="W378" s="41"/>
      <c r="X378" s="41"/>
      <c r="Y378" s="41"/>
      <c r="Z378" s="41"/>
    </row>
    <row r="379" spans="3:26" s="6" customFormat="1" ht="15">
      <c r="C379" s="60"/>
      <c r="D379" s="60"/>
      <c r="E379" s="60"/>
      <c r="F379" s="60"/>
      <c r="G379" s="60"/>
      <c r="H379" s="60"/>
      <c r="I379" s="60"/>
      <c r="R379" s="41"/>
      <c r="S379" s="41"/>
      <c r="T379" s="41"/>
      <c r="U379" s="41"/>
      <c r="V379" s="41"/>
      <c r="W379" s="41"/>
      <c r="X379" s="41"/>
      <c r="Y379" s="41"/>
      <c r="Z379" s="41"/>
    </row>
    <row r="380" spans="3:26" s="6" customFormat="1" ht="15">
      <c r="C380" s="60"/>
      <c r="D380" s="60"/>
      <c r="E380" s="60"/>
      <c r="F380" s="60"/>
      <c r="G380" s="60"/>
      <c r="H380" s="60"/>
      <c r="I380" s="60"/>
      <c r="R380" s="41"/>
      <c r="S380" s="41"/>
      <c r="T380" s="41"/>
      <c r="U380" s="41"/>
      <c r="V380" s="41"/>
      <c r="W380" s="41"/>
      <c r="X380" s="41"/>
      <c r="Y380" s="41"/>
      <c r="Z380" s="41"/>
    </row>
    <row r="381" spans="3:26" s="6" customFormat="1" ht="15">
      <c r="C381" s="60"/>
      <c r="D381" s="60"/>
      <c r="E381" s="60"/>
      <c r="F381" s="60"/>
      <c r="G381" s="60"/>
      <c r="H381" s="60"/>
      <c r="I381" s="60"/>
      <c r="R381" s="41"/>
      <c r="S381" s="41"/>
      <c r="T381" s="41"/>
      <c r="U381" s="41"/>
      <c r="V381" s="41"/>
      <c r="W381" s="41"/>
      <c r="X381" s="41"/>
      <c r="Y381" s="41"/>
      <c r="Z381" s="41"/>
    </row>
    <row r="382" spans="3:26" s="6" customFormat="1" ht="15">
      <c r="C382" s="60"/>
      <c r="D382" s="60"/>
      <c r="E382" s="60"/>
      <c r="F382" s="60"/>
      <c r="G382" s="60"/>
      <c r="H382" s="60"/>
      <c r="I382" s="60"/>
      <c r="R382" s="41"/>
      <c r="S382" s="41"/>
      <c r="T382" s="41"/>
      <c r="U382" s="41"/>
      <c r="V382" s="41"/>
      <c r="W382" s="41"/>
      <c r="X382" s="41"/>
      <c r="Y382" s="41"/>
      <c r="Z382" s="41"/>
    </row>
    <row r="383" spans="3:26" s="6" customFormat="1" ht="15">
      <c r="C383" s="60"/>
      <c r="D383" s="60"/>
      <c r="E383" s="60"/>
      <c r="F383" s="60"/>
      <c r="G383" s="60"/>
      <c r="H383" s="60"/>
      <c r="I383" s="60"/>
      <c r="R383" s="41"/>
      <c r="S383" s="41"/>
      <c r="T383" s="41"/>
      <c r="U383" s="41"/>
      <c r="V383" s="41"/>
      <c r="W383" s="41"/>
      <c r="X383" s="41"/>
      <c r="Y383" s="41"/>
      <c r="Z383" s="41"/>
    </row>
    <row r="384" spans="3:26" s="6" customFormat="1" ht="15">
      <c r="C384" s="60"/>
      <c r="D384" s="60"/>
      <c r="E384" s="60"/>
      <c r="F384" s="60"/>
      <c r="G384" s="60"/>
      <c r="H384" s="60"/>
      <c r="I384" s="60"/>
      <c r="R384" s="41"/>
      <c r="S384" s="41"/>
      <c r="T384" s="41"/>
      <c r="U384" s="41"/>
      <c r="V384" s="41"/>
      <c r="W384" s="41"/>
      <c r="X384" s="41"/>
      <c r="Y384" s="41"/>
      <c r="Z384" s="41"/>
    </row>
    <row r="385" spans="3:26" s="6" customFormat="1" ht="15">
      <c r="C385" s="60"/>
      <c r="D385" s="60"/>
      <c r="E385" s="60"/>
      <c r="F385" s="60"/>
      <c r="G385" s="60"/>
      <c r="H385" s="60"/>
      <c r="I385" s="60"/>
      <c r="R385" s="41"/>
      <c r="S385" s="41"/>
      <c r="T385" s="41"/>
      <c r="U385" s="41"/>
      <c r="V385" s="41"/>
      <c r="W385" s="41"/>
      <c r="X385" s="41"/>
      <c r="Y385" s="41"/>
      <c r="Z385" s="41"/>
    </row>
    <row r="386" spans="3:26" s="6" customFormat="1" ht="15">
      <c r="C386" s="60"/>
      <c r="D386" s="60"/>
      <c r="E386" s="60"/>
      <c r="F386" s="60"/>
      <c r="G386" s="60"/>
      <c r="H386" s="60"/>
      <c r="I386" s="60"/>
      <c r="R386" s="41"/>
      <c r="S386" s="41"/>
      <c r="T386" s="41"/>
      <c r="U386" s="41"/>
      <c r="V386" s="41"/>
      <c r="W386" s="41"/>
      <c r="X386" s="41"/>
      <c r="Y386" s="41"/>
      <c r="Z386" s="41"/>
    </row>
    <row r="387" spans="3:26" s="6" customFormat="1" ht="15">
      <c r="C387" s="60"/>
      <c r="D387" s="60"/>
      <c r="E387" s="60"/>
      <c r="F387" s="60"/>
      <c r="G387" s="60"/>
      <c r="H387" s="60"/>
      <c r="I387" s="60"/>
      <c r="R387" s="41"/>
      <c r="S387" s="41"/>
      <c r="T387" s="41"/>
      <c r="U387" s="41"/>
      <c r="V387" s="41"/>
      <c r="W387" s="41"/>
      <c r="X387" s="41"/>
      <c r="Y387" s="41"/>
      <c r="Z387" s="41"/>
    </row>
    <row r="388" spans="3:26" s="6" customFormat="1" ht="15">
      <c r="C388" s="60"/>
      <c r="D388" s="60"/>
      <c r="E388" s="60"/>
      <c r="F388" s="60"/>
      <c r="G388" s="60"/>
      <c r="H388" s="60"/>
      <c r="I388" s="60"/>
      <c r="R388" s="41"/>
      <c r="S388" s="41"/>
      <c r="T388" s="41"/>
      <c r="U388" s="41"/>
      <c r="V388" s="41"/>
      <c r="W388" s="41"/>
      <c r="X388" s="41"/>
      <c r="Y388" s="41"/>
      <c r="Z388" s="41"/>
    </row>
    <row r="389" spans="3:26" s="6" customFormat="1" ht="15">
      <c r="C389" s="60"/>
      <c r="D389" s="60"/>
      <c r="E389" s="60"/>
      <c r="F389" s="60"/>
      <c r="G389" s="60"/>
      <c r="H389" s="60"/>
      <c r="I389" s="60"/>
      <c r="R389" s="41"/>
      <c r="S389" s="41"/>
      <c r="T389" s="41"/>
      <c r="U389" s="41"/>
      <c r="V389" s="41"/>
      <c r="W389" s="41"/>
      <c r="X389" s="41"/>
      <c r="Y389" s="41"/>
      <c r="Z389" s="41"/>
    </row>
    <row r="390" spans="3:26" s="6" customFormat="1" ht="15">
      <c r="C390" s="60"/>
      <c r="D390" s="60"/>
      <c r="E390" s="60"/>
      <c r="F390" s="60"/>
      <c r="G390" s="60"/>
      <c r="H390" s="60"/>
      <c r="I390" s="60"/>
      <c r="R390" s="41"/>
      <c r="S390" s="41"/>
      <c r="T390" s="41"/>
      <c r="U390" s="41"/>
      <c r="V390" s="41"/>
      <c r="W390" s="41"/>
      <c r="X390" s="41"/>
      <c r="Y390" s="41"/>
      <c r="Z390" s="41"/>
    </row>
    <row r="391" spans="3:26" s="6" customFormat="1" ht="15">
      <c r="C391" s="60"/>
      <c r="D391" s="60"/>
      <c r="E391" s="60"/>
      <c r="F391" s="60"/>
      <c r="G391" s="60"/>
      <c r="H391" s="60"/>
      <c r="I391" s="60"/>
      <c r="R391" s="41"/>
      <c r="S391" s="41"/>
      <c r="T391" s="41"/>
      <c r="U391" s="41"/>
      <c r="V391" s="41"/>
      <c r="W391" s="41"/>
      <c r="X391" s="41"/>
      <c r="Y391" s="41"/>
      <c r="Z391" s="41"/>
    </row>
    <row r="392" spans="3:26" s="6" customFormat="1" ht="15">
      <c r="C392" s="60"/>
      <c r="D392" s="60"/>
      <c r="E392" s="60"/>
      <c r="F392" s="60"/>
      <c r="G392" s="60"/>
      <c r="H392" s="60"/>
      <c r="I392" s="60"/>
      <c r="R392" s="41"/>
      <c r="S392" s="41"/>
      <c r="T392" s="41"/>
      <c r="U392" s="41"/>
      <c r="V392" s="41"/>
      <c r="W392" s="41"/>
      <c r="X392" s="41"/>
      <c r="Y392" s="41"/>
      <c r="Z392" s="41"/>
    </row>
    <row r="393" spans="3:26" s="6" customFormat="1" ht="15">
      <c r="C393" s="60"/>
      <c r="D393" s="60"/>
      <c r="E393" s="60"/>
      <c r="F393" s="60"/>
      <c r="G393" s="60"/>
      <c r="H393" s="60"/>
      <c r="I393" s="60"/>
      <c r="R393" s="41"/>
      <c r="S393" s="41"/>
      <c r="T393" s="41"/>
      <c r="U393" s="41"/>
      <c r="V393" s="41"/>
      <c r="W393" s="41"/>
      <c r="X393" s="41"/>
      <c r="Y393" s="41"/>
      <c r="Z393" s="41"/>
    </row>
    <row r="394" spans="3:26" s="6" customFormat="1" ht="15">
      <c r="C394" s="60"/>
      <c r="D394" s="60"/>
      <c r="E394" s="60"/>
      <c r="F394" s="60"/>
      <c r="G394" s="60"/>
      <c r="H394" s="60"/>
      <c r="I394" s="60"/>
      <c r="R394" s="41"/>
      <c r="S394" s="41"/>
      <c r="T394" s="41"/>
      <c r="U394" s="41"/>
      <c r="V394" s="41"/>
      <c r="W394" s="41"/>
      <c r="X394" s="41"/>
      <c r="Y394" s="41"/>
      <c r="Z394" s="41"/>
    </row>
    <row r="395" spans="3:26" s="6" customFormat="1" ht="15">
      <c r="C395" s="60"/>
      <c r="D395" s="60"/>
      <c r="E395" s="60"/>
      <c r="F395" s="60"/>
      <c r="G395" s="60"/>
      <c r="H395" s="60"/>
      <c r="I395" s="60"/>
      <c r="R395" s="41"/>
      <c r="S395" s="41"/>
      <c r="T395" s="41"/>
      <c r="U395" s="41"/>
      <c r="V395" s="41"/>
      <c r="W395" s="41"/>
      <c r="X395" s="41"/>
      <c r="Y395" s="41"/>
      <c r="Z395" s="41"/>
    </row>
    <row r="396" spans="3:26" s="6" customFormat="1" ht="15">
      <c r="C396" s="60"/>
      <c r="D396" s="60"/>
      <c r="E396" s="60"/>
      <c r="F396" s="60"/>
      <c r="G396" s="60"/>
      <c r="H396" s="60"/>
      <c r="I396" s="60"/>
      <c r="R396" s="41"/>
      <c r="S396" s="41"/>
      <c r="T396" s="41"/>
      <c r="U396" s="41"/>
      <c r="V396" s="41"/>
      <c r="W396" s="41"/>
      <c r="X396" s="41"/>
      <c r="Y396" s="41"/>
      <c r="Z396" s="41"/>
    </row>
    <row r="397" spans="3:26" s="6" customFormat="1" ht="15">
      <c r="C397" s="60"/>
      <c r="D397" s="60"/>
      <c r="E397" s="60"/>
      <c r="F397" s="60"/>
      <c r="G397" s="60"/>
      <c r="H397" s="60"/>
      <c r="I397" s="60"/>
      <c r="R397" s="41"/>
      <c r="S397" s="41"/>
      <c r="T397" s="41"/>
      <c r="U397" s="41"/>
      <c r="V397" s="41"/>
      <c r="W397" s="41"/>
      <c r="X397" s="41"/>
      <c r="Y397" s="41"/>
      <c r="Z397" s="41"/>
    </row>
    <row r="398" spans="3:26" s="6" customFormat="1" ht="15">
      <c r="C398" s="60"/>
      <c r="D398" s="60"/>
      <c r="E398" s="60"/>
      <c r="F398" s="60"/>
      <c r="G398" s="60"/>
      <c r="H398" s="60"/>
      <c r="I398" s="60"/>
      <c r="R398" s="41"/>
      <c r="S398" s="41"/>
      <c r="T398" s="41"/>
      <c r="U398" s="41"/>
      <c r="V398" s="41"/>
      <c r="W398" s="41"/>
      <c r="X398" s="41"/>
      <c r="Y398" s="41"/>
      <c r="Z398" s="41"/>
    </row>
    <row r="399" spans="3:26" s="6" customFormat="1" ht="15">
      <c r="C399" s="60"/>
      <c r="D399" s="60"/>
      <c r="E399" s="60"/>
      <c r="F399" s="60"/>
      <c r="G399" s="60"/>
      <c r="H399" s="60"/>
      <c r="I399" s="60"/>
      <c r="R399" s="41"/>
      <c r="S399" s="41"/>
      <c r="T399" s="41"/>
      <c r="U399" s="41"/>
      <c r="V399" s="41"/>
      <c r="W399" s="41"/>
      <c r="X399" s="41"/>
      <c r="Y399" s="41"/>
      <c r="Z399" s="41"/>
    </row>
    <row r="400" spans="3:26" s="6" customFormat="1" ht="15">
      <c r="C400" s="60"/>
      <c r="D400" s="60"/>
      <c r="E400" s="60"/>
      <c r="F400" s="60"/>
      <c r="G400" s="60"/>
      <c r="H400" s="60"/>
      <c r="I400" s="60"/>
      <c r="R400" s="41"/>
      <c r="S400" s="41"/>
      <c r="T400" s="41"/>
      <c r="U400" s="41"/>
      <c r="V400" s="41"/>
      <c r="W400" s="41"/>
      <c r="X400" s="41"/>
      <c r="Y400" s="41"/>
      <c r="Z400" s="41"/>
    </row>
    <row r="401" spans="3:26" s="6" customFormat="1" ht="15">
      <c r="C401" s="60"/>
      <c r="D401" s="60"/>
      <c r="E401" s="60"/>
      <c r="F401" s="60"/>
      <c r="G401" s="60"/>
      <c r="H401" s="60"/>
      <c r="I401" s="60"/>
      <c r="R401" s="41"/>
      <c r="S401" s="41"/>
      <c r="T401" s="41"/>
      <c r="U401" s="41"/>
      <c r="V401" s="41"/>
      <c r="W401" s="41"/>
      <c r="X401" s="41"/>
      <c r="Y401" s="41"/>
      <c r="Z401" s="41"/>
    </row>
    <row r="402" spans="3:26" s="6" customFormat="1" ht="15">
      <c r="C402" s="60"/>
      <c r="D402" s="60"/>
      <c r="E402" s="60"/>
      <c r="F402" s="60"/>
      <c r="G402" s="60"/>
      <c r="H402" s="60"/>
      <c r="I402" s="60"/>
      <c r="R402" s="41"/>
      <c r="S402" s="41"/>
      <c r="T402" s="41"/>
      <c r="U402" s="41"/>
      <c r="V402" s="41"/>
      <c r="W402" s="41"/>
      <c r="X402" s="41"/>
      <c r="Y402" s="41"/>
      <c r="Z402" s="41"/>
    </row>
    <row r="403" spans="3:26" s="6" customFormat="1" ht="15">
      <c r="C403" s="60"/>
      <c r="D403" s="60"/>
      <c r="E403" s="60"/>
      <c r="F403" s="60"/>
      <c r="G403" s="60"/>
      <c r="H403" s="60"/>
      <c r="I403" s="60"/>
      <c r="R403" s="41"/>
      <c r="S403" s="41"/>
      <c r="T403" s="41"/>
      <c r="U403" s="41"/>
      <c r="V403" s="41"/>
      <c r="W403" s="41"/>
      <c r="X403" s="41"/>
      <c r="Y403" s="41"/>
      <c r="Z403" s="41"/>
    </row>
    <row r="404" spans="3:26" s="6" customFormat="1" ht="15">
      <c r="C404" s="60"/>
      <c r="D404" s="60"/>
      <c r="E404" s="60"/>
      <c r="F404" s="60"/>
      <c r="G404" s="60"/>
      <c r="H404" s="60"/>
      <c r="I404" s="60"/>
      <c r="R404" s="41"/>
      <c r="S404" s="41"/>
      <c r="T404" s="41"/>
      <c r="U404" s="41"/>
      <c r="V404" s="41"/>
      <c r="W404" s="41"/>
      <c r="X404" s="41"/>
      <c r="Y404" s="41"/>
      <c r="Z404" s="41"/>
    </row>
    <row r="405" spans="3:26" s="6" customFormat="1" ht="15">
      <c r="C405" s="60"/>
      <c r="D405" s="60"/>
      <c r="E405" s="60"/>
      <c r="F405" s="60"/>
      <c r="G405" s="60"/>
      <c r="H405" s="60"/>
      <c r="I405" s="60"/>
      <c r="R405" s="41"/>
      <c r="S405" s="41"/>
      <c r="T405" s="41"/>
      <c r="U405" s="41"/>
      <c r="V405" s="41"/>
      <c r="W405" s="41"/>
      <c r="X405" s="41"/>
      <c r="Y405" s="41"/>
      <c r="Z405" s="41"/>
    </row>
    <row r="406" spans="3:26" s="6" customFormat="1" ht="15">
      <c r="C406" s="60"/>
      <c r="D406" s="60"/>
      <c r="E406" s="60"/>
      <c r="F406" s="60"/>
      <c r="G406" s="60"/>
      <c r="H406" s="60"/>
      <c r="I406" s="60"/>
      <c r="R406" s="41"/>
      <c r="S406" s="41"/>
      <c r="T406" s="41"/>
      <c r="U406" s="41"/>
      <c r="V406" s="41"/>
      <c r="W406" s="41"/>
      <c r="X406" s="41"/>
      <c r="Y406" s="41"/>
      <c r="Z406" s="41"/>
    </row>
    <row r="407" spans="3:26" s="6" customFormat="1" ht="15">
      <c r="C407" s="60"/>
      <c r="D407" s="60"/>
      <c r="E407" s="60"/>
      <c r="F407" s="60"/>
      <c r="G407" s="60"/>
      <c r="H407" s="60"/>
      <c r="I407" s="60"/>
      <c r="R407" s="41"/>
      <c r="S407" s="41"/>
      <c r="T407" s="41"/>
      <c r="U407" s="41"/>
      <c r="V407" s="41"/>
      <c r="W407" s="41"/>
      <c r="X407" s="41"/>
      <c r="Y407" s="41"/>
      <c r="Z407" s="41"/>
    </row>
    <row r="408" spans="3:26" s="6" customFormat="1" ht="15">
      <c r="C408" s="60"/>
      <c r="D408" s="60"/>
      <c r="E408" s="60"/>
      <c r="F408" s="60"/>
      <c r="G408" s="60"/>
      <c r="H408" s="60"/>
      <c r="I408" s="60"/>
      <c r="R408" s="41"/>
      <c r="S408" s="41"/>
      <c r="T408" s="41"/>
      <c r="U408" s="41"/>
      <c r="V408" s="41"/>
      <c r="W408" s="41"/>
      <c r="X408" s="41"/>
      <c r="Y408" s="41"/>
      <c r="Z408" s="41"/>
    </row>
    <row r="409" spans="3:26" s="6" customFormat="1" ht="15">
      <c r="C409" s="60"/>
      <c r="D409" s="60"/>
      <c r="E409" s="60"/>
      <c r="F409" s="60"/>
      <c r="G409" s="60"/>
      <c r="H409" s="60"/>
      <c r="I409" s="60"/>
      <c r="R409" s="41"/>
      <c r="S409" s="41"/>
      <c r="T409" s="41"/>
      <c r="U409" s="41"/>
      <c r="V409" s="41"/>
      <c r="W409" s="41"/>
      <c r="X409" s="41"/>
      <c r="Y409" s="41"/>
      <c r="Z409" s="41"/>
    </row>
    <row r="410" spans="3:26" s="6" customFormat="1" ht="15">
      <c r="C410" s="60"/>
      <c r="D410" s="60"/>
      <c r="E410" s="60"/>
      <c r="F410" s="60"/>
      <c r="G410" s="60"/>
      <c r="H410" s="60"/>
      <c r="I410" s="60"/>
      <c r="R410" s="41"/>
      <c r="S410" s="41"/>
      <c r="T410" s="41"/>
      <c r="U410" s="41"/>
      <c r="V410" s="41"/>
      <c r="W410" s="41"/>
      <c r="X410" s="41"/>
      <c r="Y410" s="41"/>
      <c r="Z410" s="41"/>
    </row>
    <row r="411" spans="3:26" s="6" customFormat="1" ht="15">
      <c r="C411" s="60"/>
      <c r="D411" s="60"/>
      <c r="E411" s="60"/>
      <c r="F411" s="60"/>
      <c r="G411" s="60"/>
      <c r="H411" s="60"/>
      <c r="I411" s="60"/>
      <c r="R411" s="41"/>
      <c r="S411" s="41"/>
      <c r="T411" s="41"/>
      <c r="U411" s="41"/>
      <c r="V411" s="41"/>
      <c r="W411" s="41"/>
      <c r="X411" s="41"/>
      <c r="Y411" s="41"/>
      <c r="Z411" s="41"/>
    </row>
    <row r="412" spans="3:26" s="6" customFormat="1" ht="15">
      <c r="C412" s="60"/>
      <c r="D412" s="60"/>
      <c r="E412" s="60"/>
      <c r="F412" s="60"/>
      <c r="G412" s="60"/>
      <c r="H412" s="60"/>
      <c r="I412" s="60"/>
      <c r="R412" s="41"/>
      <c r="S412" s="41"/>
      <c r="T412" s="41"/>
      <c r="U412" s="41"/>
      <c r="V412" s="41"/>
      <c r="W412" s="41"/>
      <c r="X412" s="41"/>
      <c r="Y412" s="41"/>
      <c r="Z412" s="41"/>
    </row>
    <row r="413" spans="3:26" s="6" customFormat="1" ht="15">
      <c r="C413" s="60"/>
      <c r="D413" s="60"/>
      <c r="E413" s="60"/>
      <c r="F413" s="60"/>
      <c r="G413" s="60"/>
      <c r="H413" s="60"/>
      <c r="I413" s="60"/>
      <c r="R413" s="41"/>
      <c r="S413" s="41"/>
      <c r="T413" s="41"/>
      <c r="U413" s="41"/>
      <c r="V413" s="41"/>
      <c r="W413" s="41"/>
      <c r="X413" s="41"/>
      <c r="Y413" s="41"/>
      <c r="Z413" s="41"/>
    </row>
    <row r="414" spans="3:26" s="6" customFormat="1" ht="15">
      <c r="C414" s="60"/>
      <c r="D414" s="60"/>
      <c r="E414" s="60"/>
      <c r="F414" s="60"/>
      <c r="G414" s="60"/>
      <c r="H414" s="60"/>
      <c r="I414" s="60"/>
      <c r="R414" s="41"/>
      <c r="S414" s="41"/>
      <c r="T414" s="41"/>
      <c r="U414" s="41"/>
      <c r="V414" s="41"/>
      <c r="W414" s="41"/>
      <c r="X414" s="41"/>
      <c r="Y414" s="41"/>
      <c r="Z414" s="41"/>
    </row>
    <row r="415" spans="3:26" s="6" customFormat="1" ht="15">
      <c r="C415" s="60"/>
      <c r="D415" s="60"/>
      <c r="E415" s="60"/>
      <c r="F415" s="60"/>
      <c r="G415" s="60"/>
      <c r="H415" s="60"/>
      <c r="I415" s="60"/>
      <c r="R415" s="41"/>
      <c r="S415" s="41"/>
      <c r="T415" s="41"/>
      <c r="U415" s="41"/>
      <c r="V415" s="41"/>
      <c r="W415" s="41"/>
      <c r="X415" s="41"/>
      <c r="Y415" s="41"/>
      <c r="Z415" s="41"/>
    </row>
    <row r="416" spans="3:26" s="6" customFormat="1" ht="15">
      <c r="C416" s="60"/>
      <c r="D416" s="60"/>
      <c r="E416" s="60"/>
      <c r="F416" s="60"/>
      <c r="G416" s="60"/>
      <c r="H416" s="60"/>
      <c r="I416" s="60"/>
      <c r="R416" s="41"/>
      <c r="S416" s="41"/>
      <c r="T416" s="41"/>
      <c r="U416" s="41"/>
      <c r="V416" s="41"/>
      <c r="W416" s="41"/>
      <c r="X416" s="41"/>
      <c r="Y416" s="41"/>
      <c r="Z416" s="41"/>
    </row>
    <row r="417" spans="3:26" s="6" customFormat="1" ht="15">
      <c r="C417" s="60"/>
      <c r="D417" s="60"/>
      <c r="E417" s="60"/>
      <c r="F417" s="60"/>
      <c r="G417" s="60"/>
      <c r="H417" s="60"/>
      <c r="I417" s="60"/>
      <c r="R417" s="41"/>
      <c r="S417" s="41"/>
      <c r="T417" s="41"/>
      <c r="U417" s="41"/>
      <c r="V417" s="41"/>
      <c r="W417" s="41"/>
      <c r="X417" s="41"/>
      <c r="Y417" s="41"/>
      <c r="Z417" s="41"/>
    </row>
    <row r="418" spans="3:26" s="6" customFormat="1" ht="15">
      <c r="C418" s="60"/>
      <c r="D418" s="60"/>
      <c r="E418" s="60"/>
      <c r="F418" s="60"/>
      <c r="G418" s="60"/>
      <c r="H418" s="60"/>
      <c r="I418" s="60"/>
      <c r="R418" s="41"/>
      <c r="S418" s="41"/>
      <c r="T418" s="41"/>
      <c r="U418" s="41"/>
      <c r="V418" s="41"/>
      <c r="W418" s="41"/>
      <c r="X418" s="41"/>
      <c r="Y418" s="41"/>
      <c r="Z418" s="41"/>
    </row>
    <row r="419" spans="3:26" s="6" customFormat="1" ht="15">
      <c r="C419" s="60"/>
      <c r="D419" s="60"/>
      <c r="E419" s="60"/>
      <c r="F419" s="60"/>
      <c r="G419" s="60"/>
      <c r="H419" s="60"/>
      <c r="I419" s="60"/>
      <c r="R419" s="41"/>
      <c r="S419" s="41"/>
      <c r="T419" s="41"/>
      <c r="U419" s="41"/>
      <c r="V419" s="41"/>
      <c r="W419" s="41"/>
      <c r="X419" s="41"/>
      <c r="Y419" s="41"/>
      <c r="Z419" s="41"/>
    </row>
    <row r="420" spans="3:26" s="6" customFormat="1" ht="15">
      <c r="C420" s="60"/>
      <c r="D420" s="60"/>
      <c r="E420" s="60"/>
      <c r="F420" s="60"/>
      <c r="G420" s="60"/>
      <c r="H420" s="60"/>
      <c r="I420" s="60"/>
      <c r="R420" s="41"/>
      <c r="S420" s="41"/>
      <c r="T420" s="41"/>
      <c r="U420" s="41"/>
      <c r="V420" s="41"/>
      <c r="W420" s="41"/>
      <c r="X420" s="41"/>
      <c r="Y420" s="41"/>
      <c r="Z420" s="41"/>
    </row>
    <row r="421" spans="3:26" s="6" customFormat="1" ht="15">
      <c r="C421" s="60"/>
      <c r="D421" s="60"/>
      <c r="E421" s="60"/>
      <c r="F421" s="60"/>
      <c r="G421" s="60"/>
      <c r="H421" s="60"/>
      <c r="I421" s="60"/>
      <c r="R421" s="41"/>
      <c r="S421" s="41"/>
      <c r="T421" s="41"/>
      <c r="U421" s="41"/>
      <c r="V421" s="41"/>
      <c r="W421" s="41"/>
      <c r="X421" s="41"/>
      <c r="Y421" s="41"/>
      <c r="Z421" s="41"/>
    </row>
    <row r="422" spans="3:26" s="6" customFormat="1" ht="15">
      <c r="C422" s="60"/>
      <c r="D422" s="60"/>
      <c r="E422" s="60"/>
      <c r="F422" s="60"/>
      <c r="G422" s="60"/>
      <c r="H422" s="60"/>
      <c r="I422" s="60"/>
      <c r="R422" s="41"/>
      <c r="S422" s="41"/>
      <c r="T422" s="41"/>
      <c r="U422" s="41"/>
      <c r="V422" s="41"/>
      <c r="W422" s="41"/>
      <c r="X422" s="41"/>
      <c r="Y422" s="41"/>
      <c r="Z422" s="41"/>
    </row>
    <row r="423" spans="3:26" s="6" customFormat="1" ht="15">
      <c r="C423" s="60"/>
      <c r="D423" s="60"/>
      <c r="E423" s="60"/>
      <c r="F423" s="60"/>
      <c r="G423" s="60"/>
      <c r="H423" s="60"/>
      <c r="I423" s="60"/>
      <c r="R423" s="41"/>
      <c r="S423" s="41"/>
      <c r="T423" s="41"/>
      <c r="U423" s="41"/>
      <c r="V423" s="41"/>
      <c r="W423" s="41"/>
      <c r="X423" s="41"/>
      <c r="Y423" s="41"/>
      <c r="Z423" s="41"/>
    </row>
    <row r="424" spans="3:26" s="6" customFormat="1" ht="15">
      <c r="C424" s="60"/>
      <c r="D424" s="60"/>
      <c r="E424" s="60"/>
      <c r="F424" s="60"/>
      <c r="G424" s="60"/>
      <c r="H424" s="60"/>
      <c r="I424" s="60"/>
      <c r="R424" s="41"/>
      <c r="S424" s="41"/>
      <c r="T424" s="41"/>
      <c r="U424" s="41"/>
      <c r="V424" s="41"/>
      <c r="W424" s="41"/>
      <c r="X424" s="41"/>
      <c r="Y424" s="41"/>
      <c r="Z424" s="41"/>
    </row>
    <row r="425" spans="3:26" s="6" customFormat="1" ht="15">
      <c r="C425" s="60"/>
      <c r="D425" s="60"/>
      <c r="E425" s="60"/>
      <c r="F425" s="60"/>
      <c r="G425" s="60"/>
      <c r="H425" s="60"/>
      <c r="I425" s="60"/>
      <c r="R425" s="41"/>
      <c r="S425" s="41"/>
      <c r="T425" s="41"/>
      <c r="U425" s="41"/>
      <c r="V425" s="41"/>
      <c r="W425" s="41"/>
      <c r="X425" s="41"/>
      <c r="Y425" s="41"/>
      <c r="Z425" s="41"/>
    </row>
    <row r="426" spans="3:26" s="6" customFormat="1" ht="15">
      <c r="C426" s="60"/>
      <c r="D426" s="60"/>
      <c r="E426" s="60"/>
      <c r="F426" s="60"/>
      <c r="G426" s="60"/>
      <c r="H426" s="60"/>
      <c r="I426" s="60"/>
      <c r="R426" s="41"/>
      <c r="S426" s="41"/>
      <c r="T426" s="41"/>
      <c r="U426" s="41"/>
      <c r="V426" s="41"/>
      <c r="W426" s="41"/>
      <c r="X426" s="41"/>
      <c r="Y426" s="41"/>
      <c r="Z426" s="41"/>
    </row>
    <row r="427" spans="3:26" s="6" customFormat="1" ht="15">
      <c r="C427" s="60"/>
      <c r="D427" s="60"/>
      <c r="E427" s="60"/>
      <c r="F427" s="60"/>
      <c r="G427" s="60"/>
      <c r="H427" s="60"/>
      <c r="I427" s="60"/>
      <c r="R427" s="41"/>
      <c r="S427" s="41"/>
      <c r="T427" s="41"/>
      <c r="U427" s="41"/>
      <c r="V427" s="41"/>
      <c r="W427" s="41"/>
      <c r="X427" s="41"/>
      <c r="Y427" s="41"/>
      <c r="Z427" s="41"/>
    </row>
    <row r="428" spans="3:26" s="6" customFormat="1" ht="15">
      <c r="C428" s="60"/>
      <c r="D428" s="60"/>
      <c r="E428" s="60"/>
      <c r="F428" s="60"/>
      <c r="G428" s="60"/>
      <c r="H428" s="60"/>
      <c r="I428" s="60"/>
      <c r="R428" s="41"/>
      <c r="S428" s="41"/>
      <c r="T428" s="41"/>
      <c r="U428" s="41"/>
      <c r="V428" s="41"/>
      <c r="W428" s="41"/>
      <c r="X428" s="41"/>
      <c r="Y428" s="41"/>
      <c r="Z428" s="41"/>
    </row>
    <row r="429" spans="3:26" s="6" customFormat="1" ht="15">
      <c r="C429" s="60"/>
      <c r="D429" s="60"/>
      <c r="E429" s="60"/>
      <c r="F429" s="60"/>
      <c r="G429" s="60"/>
      <c r="H429" s="60"/>
      <c r="I429" s="60"/>
      <c r="R429" s="41"/>
      <c r="S429" s="41"/>
      <c r="T429" s="41"/>
      <c r="U429" s="41"/>
      <c r="V429" s="41"/>
      <c r="W429" s="41"/>
      <c r="X429" s="41"/>
      <c r="Y429" s="41"/>
      <c r="Z429" s="41"/>
    </row>
    <row r="430" spans="3:26" s="6" customFormat="1" ht="15">
      <c r="C430" s="60"/>
      <c r="D430" s="60"/>
      <c r="E430" s="60"/>
      <c r="F430" s="60"/>
      <c r="G430" s="60"/>
      <c r="H430" s="60"/>
      <c r="I430" s="60"/>
      <c r="R430" s="41"/>
      <c r="S430" s="41"/>
      <c r="T430" s="41"/>
      <c r="U430" s="41"/>
      <c r="V430" s="41"/>
      <c r="W430" s="41"/>
      <c r="X430" s="41"/>
      <c r="Y430" s="41"/>
      <c r="Z430" s="41"/>
    </row>
    <row r="431" spans="3:26" s="6" customFormat="1" ht="15">
      <c r="C431" s="60"/>
      <c r="D431" s="60"/>
      <c r="E431" s="60"/>
      <c r="F431" s="60"/>
      <c r="G431" s="60"/>
      <c r="H431" s="60"/>
      <c r="I431" s="60"/>
      <c r="R431" s="41"/>
      <c r="S431" s="41"/>
      <c r="T431" s="41"/>
      <c r="U431" s="41"/>
      <c r="V431" s="41"/>
      <c r="W431" s="41"/>
      <c r="X431" s="41"/>
      <c r="Y431" s="41"/>
      <c r="Z431" s="41"/>
    </row>
    <row r="432" spans="3:26" s="6" customFormat="1" ht="15">
      <c r="C432" s="60"/>
      <c r="D432" s="60"/>
      <c r="E432" s="60"/>
      <c r="F432" s="60"/>
      <c r="G432" s="60"/>
      <c r="H432" s="60"/>
      <c r="I432" s="60"/>
      <c r="R432" s="41"/>
      <c r="S432" s="41"/>
      <c r="T432" s="41"/>
      <c r="U432" s="41"/>
      <c r="V432" s="41"/>
      <c r="W432" s="41"/>
      <c r="X432" s="41"/>
      <c r="Y432" s="41"/>
      <c r="Z432" s="41"/>
    </row>
    <row r="433" spans="3:26" s="6" customFormat="1" ht="15">
      <c r="C433" s="60"/>
      <c r="D433" s="60"/>
      <c r="E433" s="60"/>
      <c r="F433" s="60"/>
      <c r="G433" s="60"/>
      <c r="H433" s="60"/>
      <c r="I433" s="60"/>
      <c r="R433" s="41"/>
      <c r="S433" s="41"/>
      <c r="T433" s="41"/>
      <c r="U433" s="41"/>
      <c r="V433" s="41"/>
      <c r="W433" s="41"/>
      <c r="X433" s="41"/>
      <c r="Y433" s="41"/>
      <c r="Z433" s="41"/>
    </row>
    <row r="434" spans="3:26" s="6" customFormat="1" ht="15">
      <c r="C434" s="60"/>
      <c r="D434" s="60"/>
      <c r="E434" s="60"/>
      <c r="F434" s="60"/>
      <c r="G434" s="60"/>
      <c r="H434" s="60"/>
      <c r="I434" s="60"/>
      <c r="R434" s="41"/>
      <c r="S434" s="41"/>
      <c r="T434" s="41"/>
      <c r="U434" s="41"/>
      <c r="V434" s="41"/>
      <c r="W434" s="41"/>
      <c r="X434" s="41"/>
      <c r="Y434" s="41"/>
      <c r="Z434" s="41"/>
    </row>
    <row r="435" spans="3:26" s="6" customFormat="1" ht="15">
      <c r="C435" s="60"/>
      <c r="D435" s="60"/>
      <c r="E435" s="60"/>
      <c r="F435" s="60"/>
      <c r="G435" s="60"/>
      <c r="H435" s="60"/>
      <c r="I435" s="60"/>
      <c r="R435" s="41"/>
      <c r="S435" s="41"/>
      <c r="T435" s="41"/>
      <c r="U435" s="41"/>
      <c r="V435" s="41"/>
      <c r="W435" s="41"/>
      <c r="X435" s="41"/>
      <c r="Y435" s="41"/>
      <c r="Z435" s="41"/>
    </row>
    <row r="436" spans="3:26" s="6" customFormat="1" ht="15">
      <c r="C436" s="60"/>
      <c r="D436" s="60"/>
      <c r="E436" s="60"/>
      <c r="F436" s="60"/>
      <c r="G436" s="60"/>
      <c r="H436" s="60"/>
      <c r="I436" s="60"/>
      <c r="R436" s="41"/>
      <c r="S436" s="41"/>
      <c r="T436" s="41"/>
      <c r="U436" s="41"/>
      <c r="V436" s="41"/>
      <c r="W436" s="41"/>
      <c r="X436" s="41"/>
      <c r="Y436" s="41"/>
      <c r="Z436" s="41"/>
    </row>
    <row r="437" spans="3:26" s="6" customFormat="1" ht="15">
      <c r="C437" s="60"/>
      <c r="D437" s="60"/>
      <c r="E437" s="60"/>
      <c r="F437" s="60"/>
      <c r="G437" s="60"/>
      <c r="H437" s="60"/>
      <c r="I437" s="60"/>
      <c r="R437" s="41"/>
      <c r="S437" s="41"/>
      <c r="T437" s="41"/>
      <c r="U437" s="41"/>
      <c r="V437" s="41"/>
      <c r="W437" s="41"/>
      <c r="X437" s="41"/>
      <c r="Y437" s="41"/>
      <c r="Z437" s="41"/>
    </row>
    <row r="438" spans="3:26" s="6" customFormat="1" ht="15">
      <c r="C438" s="60"/>
      <c r="D438" s="60"/>
      <c r="E438" s="60"/>
      <c r="F438" s="60"/>
      <c r="G438" s="60"/>
      <c r="H438" s="60"/>
      <c r="I438" s="60"/>
      <c r="R438" s="41"/>
      <c r="S438" s="41"/>
      <c r="T438" s="41"/>
      <c r="U438" s="41"/>
      <c r="V438" s="41"/>
      <c r="W438" s="41"/>
      <c r="X438" s="41"/>
      <c r="Y438" s="41"/>
      <c r="Z438" s="41"/>
    </row>
    <row r="439" spans="3:26" s="6" customFormat="1" ht="15">
      <c r="C439" s="60"/>
      <c r="D439" s="60"/>
      <c r="E439" s="60"/>
      <c r="F439" s="60"/>
      <c r="G439" s="60"/>
      <c r="H439" s="60"/>
      <c r="I439" s="60"/>
      <c r="R439" s="41"/>
      <c r="S439" s="41"/>
      <c r="T439" s="41"/>
      <c r="U439" s="41"/>
      <c r="V439" s="41"/>
      <c r="W439" s="41"/>
      <c r="X439" s="41"/>
      <c r="Y439" s="41"/>
      <c r="Z439" s="41"/>
    </row>
    <row r="440" spans="3:26" s="6" customFormat="1" ht="15">
      <c r="C440" s="60"/>
      <c r="D440" s="60"/>
      <c r="E440" s="60"/>
      <c r="F440" s="60"/>
      <c r="G440" s="60"/>
      <c r="H440" s="60"/>
      <c r="I440" s="60"/>
      <c r="R440" s="41"/>
      <c r="S440" s="41"/>
      <c r="T440" s="41"/>
      <c r="U440" s="41"/>
      <c r="V440" s="41"/>
      <c r="W440" s="41"/>
      <c r="X440" s="41"/>
      <c r="Y440" s="41"/>
      <c r="Z440" s="41"/>
    </row>
    <row r="441" spans="3:26" s="6" customFormat="1" ht="15">
      <c r="C441" s="60"/>
      <c r="D441" s="60"/>
      <c r="E441" s="60"/>
      <c r="F441" s="60"/>
      <c r="G441" s="60"/>
      <c r="H441" s="60"/>
      <c r="I441" s="60"/>
      <c r="R441" s="41"/>
      <c r="S441" s="41"/>
      <c r="T441" s="41"/>
      <c r="U441" s="41"/>
      <c r="V441" s="41"/>
      <c r="W441" s="41"/>
      <c r="X441" s="41"/>
      <c r="Y441" s="41"/>
      <c r="Z441" s="41"/>
    </row>
    <row r="442" spans="3:26" s="6" customFormat="1" ht="15">
      <c r="C442" s="60"/>
      <c r="D442" s="60"/>
      <c r="E442" s="60"/>
      <c r="F442" s="60"/>
      <c r="G442" s="60"/>
      <c r="H442" s="60"/>
      <c r="I442" s="60"/>
      <c r="R442" s="41"/>
      <c r="S442" s="41"/>
      <c r="T442" s="41"/>
      <c r="U442" s="41"/>
      <c r="V442" s="41"/>
      <c r="W442" s="41"/>
      <c r="X442" s="41"/>
      <c r="Y442" s="41"/>
      <c r="Z442" s="41"/>
    </row>
    <row r="443" spans="3:26" s="6" customFormat="1" ht="15">
      <c r="C443" s="60"/>
      <c r="D443" s="60"/>
      <c r="E443" s="60"/>
      <c r="F443" s="60"/>
      <c r="G443" s="60"/>
      <c r="H443" s="60"/>
      <c r="I443" s="60"/>
      <c r="R443" s="41"/>
      <c r="S443" s="41"/>
      <c r="T443" s="41"/>
      <c r="U443" s="41"/>
      <c r="V443" s="41"/>
      <c r="W443" s="41"/>
      <c r="X443" s="41"/>
      <c r="Y443" s="41"/>
      <c r="Z443" s="41"/>
    </row>
    <row r="444" spans="3:26" s="6" customFormat="1" ht="15">
      <c r="C444" s="60"/>
      <c r="D444" s="60"/>
      <c r="E444" s="60"/>
      <c r="F444" s="60"/>
      <c r="G444" s="60"/>
      <c r="H444" s="60"/>
      <c r="I444" s="60"/>
      <c r="R444" s="41"/>
      <c r="S444" s="41"/>
      <c r="T444" s="41"/>
      <c r="U444" s="41"/>
      <c r="V444" s="41"/>
      <c r="W444" s="41"/>
      <c r="X444" s="41"/>
      <c r="Y444" s="41"/>
      <c r="Z444" s="41"/>
    </row>
    <row r="445" spans="3:26" s="6" customFormat="1" ht="15">
      <c r="C445" s="60"/>
      <c r="D445" s="60"/>
      <c r="E445" s="60"/>
      <c r="F445" s="60"/>
      <c r="G445" s="60"/>
      <c r="H445" s="60"/>
      <c r="I445" s="60"/>
      <c r="R445" s="41"/>
      <c r="S445" s="41"/>
      <c r="T445" s="41"/>
      <c r="U445" s="41"/>
      <c r="V445" s="41"/>
      <c r="W445" s="41"/>
      <c r="X445" s="41"/>
      <c r="Y445" s="41"/>
      <c r="Z445" s="41"/>
    </row>
    <row r="446" spans="3:26" s="6" customFormat="1" ht="15">
      <c r="C446" s="60"/>
      <c r="D446" s="60"/>
      <c r="E446" s="60"/>
      <c r="F446" s="60"/>
      <c r="G446" s="60"/>
      <c r="H446" s="60"/>
      <c r="I446" s="60"/>
      <c r="R446" s="41"/>
      <c r="S446" s="41"/>
      <c r="T446" s="41"/>
      <c r="U446" s="41"/>
      <c r="V446" s="41"/>
      <c r="W446" s="41"/>
      <c r="X446" s="41"/>
      <c r="Y446" s="41"/>
      <c r="Z446" s="41"/>
    </row>
    <row r="447" spans="3:26" s="6" customFormat="1" ht="15">
      <c r="C447" s="60"/>
      <c r="D447" s="60"/>
      <c r="E447" s="60"/>
      <c r="F447" s="60"/>
      <c r="G447" s="60"/>
      <c r="H447" s="60"/>
      <c r="I447" s="60"/>
      <c r="R447" s="41"/>
      <c r="S447" s="41"/>
      <c r="T447" s="41"/>
      <c r="U447" s="41"/>
      <c r="V447" s="41"/>
      <c r="W447" s="41"/>
      <c r="X447" s="41"/>
      <c r="Y447" s="41"/>
      <c r="Z447" s="41"/>
    </row>
    <row r="448" spans="3:26" s="6" customFormat="1" ht="15">
      <c r="C448" s="60"/>
      <c r="D448" s="60"/>
      <c r="E448" s="60"/>
      <c r="F448" s="60"/>
      <c r="G448" s="60"/>
      <c r="H448" s="60"/>
      <c r="I448" s="60"/>
      <c r="R448" s="41"/>
      <c r="S448" s="41"/>
      <c r="T448" s="41"/>
      <c r="U448" s="41"/>
      <c r="V448" s="41"/>
      <c r="W448" s="41"/>
      <c r="X448" s="41"/>
      <c r="Y448" s="41"/>
      <c r="Z448" s="41"/>
    </row>
    <row r="449" spans="3:26" s="6" customFormat="1" ht="15">
      <c r="C449" s="60"/>
      <c r="D449" s="60"/>
      <c r="E449" s="60"/>
      <c r="F449" s="60"/>
      <c r="G449" s="60"/>
      <c r="H449" s="60"/>
      <c r="I449" s="60"/>
      <c r="R449" s="41"/>
      <c r="S449" s="41"/>
      <c r="T449" s="41"/>
      <c r="U449" s="41"/>
      <c r="V449" s="41"/>
      <c r="W449" s="41"/>
      <c r="X449" s="41"/>
      <c r="Y449" s="41"/>
      <c r="Z449" s="41"/>
    </row>
    <row r="450" spans="3:26" s="6" customFormat="1" ht="15">
      <c r="C450" s="60"/>
      <c r="D450" s="60"/>
      <c r="E450" s="60"/>
      <c r="F450" s="60"/>
      <c r="G450" s="60"/>
      <c r="H450" s="60"/>
      <c r="I450" s="60"/>
      <c r="R450" s="41"/>
      <c r="S450" s="41"/>
      <c r="T450" s="41"/>
      <c r="U450" s="41"/>
      <c r="V450" s="41"/>
      <c r="W450" s="41"/>
      <c r="X450" s="41"/>
      <c r="Y450" s="41"/>
      <c r="Z450" s="41"/>
    </row>
    <row r="451" spans="3:26" s="6" customFormat="1" ht="15">
      <c r="C451" s="60"/>
      <c r="D451" s="60"/>
      <c r="E451" s="60"/>
      <c r="F451" s="60"/>
      <c r="G451" s="60"/>
      <c r="H451" s="60"/>
      <c r="I451" s="60"/>
      <c r="R451" s="41"/>
      <c r="S451" s="41"/>
      <c r="T451" s="41"/>
      <c r="U451" s="41"/>
      <c r="V451" s="41"/>
      <c r="W451" s="41"/>
      <c r="X451" s="41"/>
      <c r="Y451" s="41"/>
      <c r="Z451" s="41"/>
    </row>
    <row r="452" spans="3:26" s="6" customFormat="1" ht="15">
      <c r="C452" s="60"/>
      <c r="D452" s="60"/>
      <c r="E452" s="60"/>
      <c r="F452" s="60"/>
      <c r="G452" s="60"/>
      <c r="H452" s="60"/>
      <c r="I452" s="60"/>
      <c r="R452" s="41"/>
      <c r="S452" s="41"/>
      <c r="T452" s="41"/>
      <c r="U452" s="41"/>
      <c r="V452" s="41"/>
      <c r="W452" s="41"/>
      <c r="X452" s="41"/>
      <c r="Y452" s="41"/>
      <c r="Z452" s="41"/>
    </row>
    <row r="453" spans="3:26" s="6" customFormat="1" ht="15">
      <c r="C453" s="60"/>
      <c r="D453" s="60"/>
      <c r="E453" s="60"/>
      <c r="F453" s="60"/>
      <c r="G453" s="60"/>
      <c r="H453" s="60"/>
      <c r="I453" s="60"/>
      <c r="R453" s="41"/>
      <c r="S453" s="41"/>
      <c r="T453" s="41"/>
      <c r="U453" s="41"/>
      <c r="V453" s="41"/>
      <c r="W453" s="41"/>
      <c r="X453" s="41"/>
      <c r="Y453" s="41"/>
      <c r="Z453" s="41"/>
    </row>
    <row r="454" spans="3:26" s="6" customFormat="1" ht="15">
      <c r="C454" s="60"/>
      <c r="D454" s="60"/>
      <c r="E454" s="60"/>
      <c r="F454" s="60"/>
      <c r="G454" s="60"/>
      <c r="H454" s="60"/>
      <c r="I454" s="60"/>
      <c r="R454" s="41"/>
      <c r="S454" s="41"/>
      <c r="T454" s="41"/>
      <c r="U454" s="41"/>
      <c r="V454" s="41"/>
      <c r="W454" s="41"/>
      <c r="X454" s="41"/>
      <c r="Y454" s="41"/>
      <c r="Z454" s="41"/>
    </row>
    <row r="455" spans="3:26" s="6" customFormat="1" ht="15">
      <c r="C455" s="60"/>
      <c r="D455" s="60"/>
      <c r="E455" s="60"/>
      <c r="F455" s="60"/>
      <c r="G455" s="60"/>
      <c r="H455" s="60"/>
      <c r="I455" s="60"/>
      <c r="R455" s="41"/>
      <c r="S455" s="41"/>
      <c r="T455" s="41"/>
      <c r="U455" s="41"/>
      <c r="V455" s="41"/>
      <c r="W455" s="41"/>
      <c r="X455" s="41"/>
      <c r="Y455" s="41"/>
      <c r="Z455" s="41"/>
    </row>
    <row r="456" spans="3:26" s="6" customFormat="1" ht="15">
      <c r="C456" s="60"/>
      <c r="D456" s="60"/>
      <c r="E456" s="60"/>
      <c r="F456" s="60"/>
      <c r="G456" s="60"/>
      <c r="H456" s="60"/>
      <c r="I456" s="60"/>
      <c r="R456" s="41"/>
      <c r="S456" s="41"/>
      <c r="T456" s="41"/>
      <c r="U456" s="41"/>
      <c r="V456" s="41"/>
      <c r="W456" s="41"/>
      <c r="X456" s="41"/>
      <c r="Y456" s="41"/>
      <c r="Z456" s="41"/>
    </row>
    <row r="457" spans="3:26" s="6" customFormat="1" ht="15">
      <c r="C457" s="60"/>
      <c r="D457" s="60"/>
      <c r="E457" s="60"/>
      <c r="F457" s="60"/>
      <c r="G457" s="60"/>
      <c r="H457" s="60"/>
      <c r="I457" s="60"/>
      <c r="R457" s="41"/>
      <c r="S457" s="41"/>
      <c r="T457" s="41"/>
      <c r="U457" s="41"/>
      <c r="V457" s="41"/>
      <c r="W457" s="41"/>
      <c r="X457" s="41"/>
      <c r="Y457" s="41"/>
      <c r="Z457" s="41"/>
    </row>
    <row r="458" spans="3:26" s="6" customFormat="1" ht="15">
      <c r="C458" s="60"/>
      <c r="D458" s="60"/>
      <c r="E458" s="60"/>
      <c r="F458" s="60"/>
      <c r="G458" s="60"/>
      <c r="H458" s="60"/>
      <c r="I458" s="60"/>
      <c r="R458" s="41"/>
      <c r="S458" s="41"/>
      <c r="T458" s="41"/>
      <c r="U458" s="41"/>
      <c r="V458" s="41"/>
      <c r="W458" s="41"/>
      <c r="X458" s="41"/>
      <c r="Y458" s="41"/>
      <c r="Z458" s="41"/>
    </row>
    <row r="459" spans="3:26" s="6" customFormat="1" ht="15">
      <c r="C459" s="60"/>
      <c r="D459" s="60"/>
      <c r="E459" s="60"/>
      <c r="F459" s="60"/>
      <c r="G459" s="60"/>
      <c r="H459" s="60"/>
      <c r="I459" s="60"/>
      <c r="R459" s="41"/>
      <c r="S459" s="41"/>
      <c r="T459" s="41"/>
      <c r="U459" s="41"/>
      <c r="V459" s="41"/>
      <c r="W459" s="41"/>
      <c r="X459" s="41"/>
      <c r="Y459" s="41"/>
      <c r="Z459" s="41"/>
    </row>
    <row r="460" spans="3:26" s="6" customFormat="1" ht="15">
      <c r="C460" s="60"/>
      <c r="D460" s="60"/>
      <c r="E460" s="60"/>
      <c r="F460" s="60"/>
      <c r="G460" s="60"/>
      <c r="H460" s="60"/>
      <c r="I460" s="60"/>
      <c r="R460" s="41"/>
      <c r="S460" s="41"/>
      <c r="T460" s="41"/>
      <c r="U460" s="41"/>
      <c r="V460" s="41"/>
      <c r="W460" s="41"/>
      <c r="X460" s="41"/>
      <c r="Y460" s="41"/>
      <c r="Z460" s="41"/>
    </row>
    <row r="461" spans="3:26" s="6" customFormat="1" ht="15">
      <c r="C461" s="60"/>
      <c r="D461" s="60"/>
      <c r="E461" s="60"/>
      <c r="F461" s="60"/>
      <c r="G461" s="60"/>
      <c r="H461" s="60"/>
      <c r="I461" s="60"/>
      <c r="R461" s="41"/>
      <c r="S461" s="41"/>
      <c r="T461" s="41"/>
      <c r="U461" s="41"/>
      <c r="V461" s="41"/>
      <c r="W461" s="41"/>
      <c r="X461" s="41"/>
      <c r="Y461" s="41"/>
      <c r="Z461" s="41"/>
    </row>
    <row r="462" spans="3:26" s="6" customFormat="1" ht="15">
      <c r="C462" s="60"/>
      <c r="D462" s="60"/>
      <c r="E462" s="60"/>
      <c r="F462" s="60"/>
      <c r="G462" s="60"/>
      <c r="H462" s="60"/>
      <c r="I462" s="60"/>
      <c r="R462" s="41"/>
      <c r="S462" s="41"/>
      <c r="T462" s="41"/>
      <c r="U462" s="41"/>
      <c r="V462" s="41"/>
      <c r="W462" s="41"/>
      <c r="X462" s="41"/>
      <c r="Y462" s="41"/>
      <c r="Z462" s="41"/>
    </row>
    <row r="463" spans="3:26" s="6" customFormat="1" ht="15">
      <c r="C463" s="60"/>
      <c r="D463" s="60"/>
      <c r="E463" s="60"/>
      <c r="F463" s="60"/>
      <c r="G463" s="60"/>
      <c r="H463" s="60"/>
      <c r="I463" s="60"/>
      <c r="R463" s="41"/>
      <c r="S463" s="41"/>
      <c r="T463" s="41"/>
      <c r="U463" s="41"/>
      <c r="V463" s="41"/>
      <c r="W463" s="41"/>
      <c r="X463" s="41"/>
      <c r="Y463" s="41"/>
      <c r="Z463" s="41"/>
    </row>
    <row r="464" spans="3:26" s="6" customFormat="1" ht="15">
      <c r="C464" s="60"/>
      <c r="D464" s="60"/>
      <c r="E464" s="60"/>
      <c r="F464" s="60"/>
      <c r="G464" s="60"/>
      <c r="H464" s="60"/>
      <c r="I464" s="60"/>
      <c r="R464" s="41"/>
      <c r="S464" s="41"/>
      <c r="T464" s="41"/>
      <c r="U464" s="41"/>
      <c r="V464" s="41"/>
      <c r="W464" s="41"/>
      <c r="X464" s="41"/>
      <c r="Y464" s="41"/>
      <c r="Z464" s="41"/>
    </row>
    <row r="465" spans="3:26" s="6" customFormat="1" ht="15">
      <c r="C465" s="60"/>
      <c r="D465" s="60"/>
      <c r="E465" s="60"/>
      <c r="F465" s="60"/>
      <c r="G465" s="60"/>
      <c r="H465" s="60"/>
      <c r="I465" s="60"/>
      <c r="R465" s="41"/>
      <c r="S465" s="41"/>
      <c r="T465" s="41"/>
      <c r="U465" s="41"/>
      <c r="V465" s="41"/>
      <c r="W465" s="41"/>
      <c r="X465" s="41"/>
      <c r="Y465" s="41"/>
      <c r="Z465" s="41"/>
    </row>
    <row r="466" spans="3:26" s="6" customFormat="1" ht="15">
      <c r="C466" s="60"/>
      <c r="D466" s="60"/>
      <c r="E466" s="60"/>
      <c r="F466" s="60"/>
      <c r="G466" s="60"/>
      <c r="H466" s="60"/>
      <c r="I466" s="60"/>
      <c r="R466" s="41"/>
      <c r="S466" s="41"/>
      <c r="T466" s="41"/>
      <c r="U466" s="41"/>
      <c r="V466" s="41"/>
      <c r="W466" s="41"/>
      <c r="X466" s="41"/>
      <c r="Y466" s="41"/>
      <c r="Z466" s="41"/>
    </row>
    <row r="467" spans="3:26" s="6" customFormat="1" ht="15">
      <c r="C467" s="60"/>
      <c r="D467" s="60"/>
      <c r="E467" s="60"/>
      <c r="F467" s="60"/>
      <c r="G467" s="60"/>
      <c r="H467" s="60"/>
      <c r="I467" s="60"/>
      <c r="R467" s="41"/>
      <c r="S467" s="41"/>
      <c r="T467" s="41"/>
      <c r="U467" s="41"/>
      <c r="V467" s="41"/>
      <c r="W467" s="41"/>
      <c r="X467" s="41"/>
      <c r="Y467" s="41"/>
      <c r="Z467" s="41"/>
    </row>
    <row r="468" spans="3:26" s="6" customFormat="1" ht="15">
      <c r="C468" s="60"/>
      <c r="D468" s="60"/>
      <c r="E468" s="60"/>
      <c r="F468" s="60"/>
      <c r="G468" s="60"/>
      <c r="H468" s="60"/>
      <c r="I468" s="60"/>
      <c r="R468" s="41"/>
      <c r="S468" s="41"/>
      <c r="T468" s="41"/>
      <c r="U468" s="41"/>
      <c r="V468" s="41"/>
      <c r="W468" s="41"/>
      <c r="X468" s="41"/>
      <c r="Y468" s="41"/>
      <c r="Z468" s="41"/>
    </row>
    <row r="469" spans="3:26" s="6" customFormat="1" ht="15">
      <c r="C469" s="60"/>
      <c r="D469" s="60"/>
      <c r="E469" s="60"/>
      <c r="F469" s="60"/>
      <c r="G469" s="60"/>
      <c r="H469" s="60"/>
      <c r="I469" s="60"/>
      <c r="R469" s="41"/>
      <c r="S469" s="41"/>
      <c r="T469" s="41"/>
      <c r="U469" s="41"/>
      <c r="V469" s="41"/>
      <c r="W469" s="41"/>
      <c r="X469" s="41"/>
      <c r="Y469" s="41"/>
      <c r="Z469" s="41"/>
    </row>
    <row r="470" spans="3:26" s="6" customFormat="1" ht="15">
      <c r="C470" s="60"/>
      <c r="D470" s="60"/>
      <c r="E470" s="60"/>
      <c r="F470" s="60"/>
      <c r="G470" s="60"/>
      <c r="H470" s="60"/>
      <c r="I470" s="60"/>
      <c r="R470" s="41"/>
      <c r="S470" s="41"/>
      <c r="T470" s="41"/>
      <c r="U470" s="41"/>
      <c r="V470" s="41"/>
      <c r="W470" s="41"/>
      <c r="X470" s="41"/>
      <c r="Y470" s="41"/>
      <c r="Z470" s="41"/>
    </row>
    <row r="471" spans="3:26" s="6" customFormat="1" ht="15">
      <c r="C471" s="60"/>
      <c r="D471" s="60"/>
      <c r="E471" s="60"/>
      <c r="F471" s="60"/>
      <c r="G471" s="60"/>
      <c r="H471" s="60"/>
      <c r="I471" s="60"/>
      <c r="R471" s="41"/>
      <c r="S471" s="41"/>
      <c r="T471" s="41"/>
      <c r="U471" s="41"/>
      <c r="V471" s="41"/>
      <c r="W471" s="41"/>
      <c r="X471" s="41"/>
      <c r="Y471" s="41"/>
      <c r="Z471" s="41"/>
    </row>
    <row r="472" spans="3:26" s="6" customFormat="1" ht="15">
      <c r="C472" s="60"/>
      <c r="D472" s="60"/>
      <c r="E472" s="60"/>
      <c r="F472" s="60"/>
      <c r="G472" s="60"/>
      <c r="H472" s="60"/>
      <c r="I472" s="60"/>
      <c r="R472" s="41"/>
      <c r="S472" s="41"/>
      <c r="T472" s="41"/>
      <c r="U472" s="41"/>
      <c r="V472" s="41"/>
      <c r="W472" s="41"/>
      <c r="X472" s="41"/>
      <c r="Y472" s="41"/>
      <c r="Z472" s="41"/>
    </row>
    <row r="473" spans="3:26" s="6" customFormat="1" ht="15">
      <c r="C473" s="60"/>
      <c r="D473" s="60"/>
      <c r="E473" s="60"/>
      <c r="F473" s="60"/>
      <c r="G473" s="60"/>
      <c r="H473" s="60"/>
      <c r="I473" s="60"/>
      <c r="R473" s="41"/>
      <c r="S473" s="41"/>
      <c r="T473" s="41"/>
      <c r="U473" s="41"/>
      <c r="V473" s="41"/>
      <c r="W473" s="41"/>
      <c r="X473" s="41"/>
      <c r="Y473" s="41"/>
      <c r="Z473" s="41"/>
    </row>
    <row r="474" spans="3:26" s="6" customFormat="1" ht="15">
      <c r="C474" s="60"/>
      <c r="D474" s="60"/>
      <c r="E474" s="60"/>
      <c r="F474" s="60"/>
      <c r="G474" s="60"/>
      <c r="H474" s="60"/>
      <c r="I474" s="60"/>
      <c r="R474" s="41"/>
      <c r="S474" s="41"/>
      <c r="T474" s="41"/>
      <c r="U474" s="41"/>
      <c r="V474" s="41"/>
      <c r="W474" s="41"/>
      <c r="X474" s="41"/>
      <c r="Y474" s="41"/>
      <c r="Z474" s="41"/>
    </row>
    <row r="475" spans="3:26" s="6" customFormat="1" ht="15">
      <c r="C475" s="60"/>
      <c r="D475" s="60"/>
      <c r="E475" s="60"/>
      <c r="F475" s="60"/>
      <c r="G475" s="60"/>
      <c r="H475" s="60"/>
      <c r="I475" s="60"/>
      <c r="R475" s="41"/>
      <c r="S475" s="41"/>
      <c r="T475" s="41"/>
      <c r="U475" s="41"/>
      <c r="V475" s="41"/>
      <c r="W475" s="41"/>
      <c r="X475" s="41"/>
      <c r="Y475" s="41"/>
      <c r="Z475" s="41"/>
    </row>
    <row r="476" spans="3:26" s="6" customFormat="1" ht="15">
      <c r="C476" s="60"/>
      <c r="D476" s="60"/>
      <c r="E476" s="60"/>
      <c r="F476" s="60"/>
      <c r="G476" s="60"/>
      <c r="H476" s="60"/>
      <c r="I476" s="60"/>
      <c r="R476" s="41"/>
      <c r="S476" s="41"/>
      <c r="T476" s="41"/>
      <c r="U476" s="41"/>
      <c r="V476" s="41"/>
      <c r="W476" s="41"/>
      <c r="X476" s="41"/>
      <c r="Y476" s="41"/>
      <c r="Z476" s="41"/>
    </row>
    <row r="477" spans="3:26" s="6" customFormat="1" ht="15">
      <c r="C477" s="60"/>
      <c r="D477" s="60"/>
      <c r="E477" s="60"/>
      <c r="F477" s="60"/>
      <c r="G477" s="60"/>
      <c r="H477" s="60"/>
      <c r="I477" s="60"/>
      <c r="R477" s="41"/>
      <c r="S477" s="41"/>
      <c r="T477" s="41"/>
      <c r="U477" s="41"/>
      <c r="V477" s="41"/>
      <c r="W477" s="41"/>
      <c r="X477" s="41"/>
      <c r="Y477" s="41"/>
      <c r="Z477" s="41"/>
    </row>
    <row r="478" spans="3:26" s="6" customFormat="1" ht="15">
      <c r="C478" s="60"/>
      <c r="D478" s="60"/>
      <c r="E478" s="60"/>
      <c r="F478" s="60"/>
      <c r="G478" s="60"/>
      <c r="H478" s="60"/>
      <c r="I478" s="60"/>
      <c r="R478" s="41"/>
      <c r="S478" s="41"/>
      <c r="T478" s="41"/>
      <c r="U478" s="41"/>
      <c r="V478" s="41"/>
      <c r="W478" s="41"/>
      <c r="X478" s="41"/>
      <c r="Y478" s="41"/>
      <c r="Z478" s="41"/>
    </row>
    <row r="479" spans="3:26" s="6" customFormat="1" ht="15">
      <c r="C479" s="60"/>
      <c r="D479" s="60"/>
      <c r="E479" s="60"/>
      <c r="F479" s="60"/>
      <c r="G479" s="60"/>
      <c r="H479" s="60"/>
      <c r="I479" s="60"/>
      <c r="R479" s="41"/>
      <c r="S479" s="41"/>
      <c r="T479" s="41"/>
      <c r="U479" s="41"/>
      <c r="V479" s="41"/>
      <c r="W479" s="41"/>
      <c r="X479" s="41"/>
      <c r="Y479" s="41"/>
      <c r="Z479" s="41"/>
    </row>
    <row r="480" spans="3:26" s="6" customFormat="1" ht="15">
      <c r="C480" s="60"/>
      <c r="D480" s="60"/>
      <c r="E480" s="60"/>
      <c r="F480" s="60"/>
      <c r="G480" s="60"/>
      <c r="H480" s="60"/>
      <c r="I480" s="60"/>
      <c r="R480" s="41"/>
      <c r="S480" s="41"/>
      <c r="T480" s="41"/>
      <c r="U480" s="41"/>
      <c r="V480" s="41"/>
      <c r="W480" s="41"/>
      <c r="X480" s="41"/>
      <c r="Y480" s="41"/>
      <c r="Z480" s="41"/>
    </row>
    <row r="481" spans="3:26" s="6" customFormat="1" ht="15">
      <c r="C481" s="60"/>
      <c r="D481" s="60"/>
      <c r="E481" s="60"/>
      <c r="F481" s="60"/>
      <c r="G481" s="60"/>
      <c r="H481" s="60"/>
      <c r="I481" s="60"/>
      <c r="R481" s="41"/>
      <c r="S481" s="41"/>
      <c r="T481" s="41"/>
      <c r="U481" s="41"/>
      <c r="V481" s="41"/>
      <c r="W481" s="41"/>
      <c r="X481" s="41"/>
      <c r="Y481" s="41"/>
      <c r="Z481" s="41"/>
    </row>
    <row r="482" spans="3:26" s="6" customFormat="1" ht="15">
      <c r="C482" s="60"/>
      <c r="D482" s="60"/>
      <c r="E482" s="60"/>
      <c r="F482" s="60"/>
      <c r="G482" s="60"/>
      <c r="H482" s="60"/>
      <c r="I482" s="60"/>
      <c r="R482" s="41"/>
      <c r="S482" s="41"/>
      <c r="T482" s="41"/>
      <c r="U482" s="41"/>
      <c r="V482" s="41"/>
      <c r="W482" s="41"/>
      <c r="X482" s="41"/>
      <c r="Y482" s="41"/>
      <c r="Z482" s="41"/>
    </row>
    <row r="483" spans="3:26" s="6" customFormat="1" ht="15">
      <c r="C483" s="60"/>
      <c r="D483" s="60"/>
      <c r="E483" s="60"/>
      <c r="F483" s="60"/>
      <c r="G483" s="60"/>
      <c r="H483" s="60"/>
      <c r="I483" s="60"/>
      <c r="R483" s="41"/>
      <c r="S483" s="41"/>
      <c r="T483" s="41"/>
      <c r="U483" s="41"/>
      <c r="V483" s="41"/>
      <c r="W483" s="41"/>
      <c r="X483" s="41"/>
      <c r="Y483" s="41"/>
      <c r="Z483" s="41"/>
    </row>
    <row r="484" spans="3:26" s="6" customFormat="1" ht="15">
      <c r="C484" s="60"/>
      <c r="D484" s="60"/>
      <c r="E484" s="60"/>
      <c r="F484" s="60"/>
      <c r="G484" s="60"/>
      <c r="H484" s="60"/>
      <c r="I484" s="60"/>
      <c r="R484" s="41"/>
      <c r="S484" s="41"/>
      <c r="T484" s="41"/>
      <c r="U484" s="41"/>
      <c r="V484" s="41"/>
      <c r="W484" s="41"/>
      <c r="X484" s="41"/>
      <c r="Y484" s="41"/>
      <c r="Z484" s="41"/>
    </row>
    <row r="485" spans="3:26" s="6" customFormat="1" ht="15">
      <c r="C485" s="60"/>
      <c r="D485" s="60"/>
      <c r="E485" s="60"/>
      <c r="F485" s="60"/>
      <c r="G485" s="60"/>
      <c r="H485" s="60"/>
      <c r="I485" s="60"/>
      <c r="R485" s="41"/>
      <c r="S485" s="41"/>
      <c r="T485" s="41"/>
      <c r="U485" s="41"/>
      <c r="V485" s="41"/>
      <c r="W485" s="41"/>
      <c r="X485" s="41"/>
      <c r="Y485" s="41"/>
      <c r="Z485" s="41"/>
    </row>
    <row r="486" spans="3:26" s="6" customFormat="1" ht="15">
      <c r="C486" s="60"/>
      <c r="D486" s="60"/>
      <c r="E486" s="60"/>
      <c r="F486" s="60"/>
      <c r="G486" s="60"/>
      <c r="H486" s="60"/>
      <c r="I486" s="60"/>
      <c r="R486" s="41"/>
      <c r="S486" s="41"/>
      <c r="T486" s="41"/>
      <c r="U486" s="41"/>
      <c r="V486" s="41"/>
      <c r="W486" s="41"/>
      <c r="X486" s="41"/>
      <c r="Y486" s="41"/>
      <c r="Z486" s="41"/>
    </row>
    <row r="487" spans="3:26" s="6" customFormat="1" ht="15">
      <c r="C487" s="60"/>
      <c r="D487" s="60"/>
      <c r="E487" s="60"/>
      <c r="F487" s="60"/>
      <c r="G487" s="60"/>
      <c r="H487" s="60"/>
      <c r="I487" s="60"/>
      <c r="R487" s="41"/>
      <c r="S487" s="41"/>
      <c r="T487" s="41"/>
      <c r="U487" s="41"/>
      <c r="V487" s="41"/>
      <c r="W487" s="41"/>
      <c r="X487" s="41"/>
      <c r="Y487" s="41"/>
      <c r="Z487" s="41"/>
    </row>
    <row r="488" spans="3:26" s="6" customFormat="1" ht="15">
      <c r="C488" s="60"/>
      <c r="D488" s="60"/>
      <c r="E488" s="60"/>
      <c r="F488" s="60"/>
      <c r="G488" s="60"/>
      <c r="H488" s="60"/>
      <c r="I488" s="60"/>
      <c r="R488" s="41"/>
      <c r="S488" s="41"/>
      <c r="T488" s="41"/>
      <c r="U488" s="41"/>
      <c r="V488" s="41"/>
      <c r="W488" s="41"/>
      <c r="X488" s="41"/>
      <c r="Y488" s="41"/>
      <c r="Z488" s="41"/>
    </row>
    <row r="489" spans="3:26" s="6" customFormat="1" ht="15">
      <c r="C489" s="60"/>
      <c r="D489" s="60"/>
      <c r="E489" s="60"/>
      <c r="F489" s="60"/>
      <c r="G489" s="60"/>
      <c r="H489" s="60"/>
      <c r="I489" s="60"/>
      <c r="R489" s="41"/>
      <c r="S489" s="41"/>
      <c r="T489" s="41"/>
      <c r="U489" s="41"/>
      <c r="V489" s="41"/>
      <c r="W489" s="41"/>
      <c r="X489" s="41"/>
      <c r="Y489" s="41"/>
      <c r="Z489" s="41"/>
    </row>
    <row r="490" spans="3:26" s="6" customFormat="1" ht="15">
      <c r="C490" s="60"/>
      <c r="D490" s="60"/>
      <c r="E490" s="60"/>
      <c r="F490" s="60"/>
      <c r="G490" s="60"/>
      <c r="H490" s="60"/>
      <c r="I490" s="60"/>
      <c r="R490" s="41"/>
      <c r="S490" s="41"/>
      <c r="T490" s="41"/>
      <c r="U490" s="41"/>
      <c r="V490" s="41"/>
      <c r="W490" s="41"/>
      <c r="X490" s="41"/>
      <c r="Y490" s="41"/>
      <c r="Z490" s="41"/>
    </row>
    <row r="491" spans="3:26" s="6" customFormat="1" ht="15">
      <c r="C491" s="60"/>
      <c r="D491" s="60"/>
      <c r="E491" s="60"/>
      <c r="F491" s="60"/>
      <c r="G491" s="60"/>
      <c r="H491" s="60"/>
      <c r="I491" s="60"/>
      <c r="R491" s="41"/>
      <c r="S491" s="41"/>
      <c r="T491" s="41"/>
      <c r="U491" s="41"/>
      <c r="V491" s="41"/>
      <c r="W491" s="41"/>
      <c r="X491" s="41"/>
      <c r="Y491" s="41"/>
      <c r="Z491" s="41"/>
    </row>
    <row r="492" spans="3:26" s="6" customFormat="1" ht="15">
      <c r="C492" s="60"/>
      <c r="D492" s="60"/>
      <c r="E492" s="60"/>
      <c r="F492" s="60"/>
      <c r="G492" s="60"/>
      <c r="H492" s="60"/>
      <c r="I492" s="60"/>
      <c r="R492" s="41"/>
      <c r="S492" s="41"/>
      <c r="T492" s="41"/>
      <c r="U492" s="41"/>
      <c r="V492" s="41"/>
      <c r="W492" s="41"/>
      <c r="X492" s="41"/>
      <c r="Y492" s="41"/>
      <c r="Z492" s="41"/>
    </row>
    <row r="493" spans="3:26" s="6" customFormat="1" ht="15">
      <c r="C493" s="60"/>
      <c r="D493" s="60"/>
      <c r="E493" s="60"/>
      <c r="F493" s="60"/>
      <c r="G493" s="60"/>
      <c r="H493" s="60"/>
      <c r="I493" s="60"/>
      <c r="R493" s="41"/>
      <c r="S493" s="41"/>
      <c r="T493" s="41"/>
      <c r="U493" s="41"/>
      <c r="V493" s="41"/>
      <c r="W493" s="41"/>
      <c r="X493" s="41"/>
      <c r="Y493" s="41"/>
      <c r="Z493" s="41"/>
    </row>
    <row r="494" spans="3:26" s="6" customFormat="1" ht="15">
      <c r="C494" s="60"/>
      <c r="D494" s="60"/>
      <c r="E494" s="60"/>
      <c r="F494" s="60"/>
      <c r="G494" s="60"/>
      <c r="H494" s="60"/>
      <c r="I494" s="60"/>
      <c r="R494" s="41"/>
      <c r="S494" s="41"/>
      <c r="T494" s="41"/>
      <c r="U494" s="41"/>
      <c r="V494" s="41"/>
      <c r="W494" s="41"/>
      <c r="X494" s="41"/>
      <c r="Y494" s="41"/>
      <c r="Z494" s="41"/>
    </row>
    <row r="495" spans="3:26" s="6" customFormat="1" ht="15">
      <c r="C495" s="60"/>
      <c r="D495" s="60"/>
      <c r="E495" s="60"/>
      <c r="F495" s="60"/>
      <c r="G495" s="60"/>
      <c r="H495" s="60"/>
      <c r="I495" s="60"/>
      <c r="R495" s="41"/>
      <c r="S495" s="41"/>
      <c r="T495" s="41"/>
      <c r="U495" s="41"/>
      <c r="V495" s="41"/>
      <c r="W495" s="41"/>
      <c r="X495" s="41"/>
      <c r="Y495" s="41"/>
      <c r="Z495" s="41"/>
    </row>
    <row r="496" spans="3:26" s="6" customFormat="1" ht="15">
      <c r="C496" s="60"/>
      <c r="D496" s="60"/>
      <c r="E496" s="60"/>
      <c r="F496" s="60"/>
      <c r="G496" s="60"/>
      <c r="H496" s="60"/>
      <c r="I496" s="60"/>
      <c r="R496" s="41"/>
      <c r="S496" s="41"/>
      <c r="T496" s="41"/>
      <c r="U496" s="41"/>
      <c r="V496" s="41"/>
      <c r="W496" s="41"/>
      <c r="X496" s="41"/>
      <c r="Y496" s="41"/>
      <c r="Z496" s="41"/>
    </row>
    <row r="497" spans="3:26" s="6" customFormat="1" ht="15">
      <c r="C497" s="60"/>
      <c r="D497" s="60"/>
      <c r="E497" s="60"/>
      <c r="F497" s="60"/>
      <c r="G497" s="60"/>
      <c r="H497" s="60"/>
      <c r="I497" s="60"/>
      <c r="R497" s="41"/>
      <c r="S497" s="41"/>
      <c r="T497" s="41"/>
      <c r="U497" s="41"/>
      <c r="V497" s="41"/>
      <c r="W497" s="41"/>
      <c r="X497" s="41"/>
      <c r="Y497" s="41"/>
      <c r="Z497" s="41"/>
    </row>
    <row r="498" spans="3:26" s="6" customFormat="1" ht="15">
      <c r="C498" s="60"/>
      <c r="D498" s="60"/>
      <c r="E498" s="60"/>
      <c r="F498" s="60"/>
      <c r="G498" s="60"/>
      <c r="H498" s="60"/>
      <c r="I498" s="60"/>
      <c r="R498" s="41"/>
      <c r="S498" s="41"/>
      <c r="T498" s="41"/>
      <c r="U498" s="41"/>
      <c r="V498" s="41"/>
      <c r="W498" s="41"/>
      <c r="X498" s="41"/>
      <c r="Y498" s="41"/>
      <c r="Z498" s="41"/>
    </row>
    <row r="499" spans="3:26" s="6" customFormat="1" ht="15">
      <c r="C499" s="60"/>
      <c r="D499" s="60"/>
      <c r="E499" s="60"/>
      <c r="F499" s="60"/>
      <c r="G499" s="60"/>
      <c r="H499" s="60"/>
      <c r="I499" s="60"/>
      <c r="R499" s="41"/>
      <c r="S499" s="41"/>
      <c r="T499" s="41"/>
      <c r="U499" s="41"/>
      <c r="V499" s="41"/>
      <c r="W499" s="41"/>
      <c r="X499" s="41"/>
      <c r="Y499" s="41"/>
      <c r="Z499" s="41"/>
    </row>
    <row r="500" spans="3:26" s="6" customFormat="1" ht="15">
      <c r="C500" s="60"/>
      <c r="D500" s="60"/>
      <c r="E500" s="60"/>
      <c r="F500" s="60"/>
      <c r="G500" s="60"/>
      <c r="H500" s="60"/>
      <c r="I500" s="60"/>
      <c r="R500" s="41"/>
      <c r="S500" s="41"/>
      <c r="T500" s="41"/>
      <c r="U500" s="41"/>
      <c r="V500" s="41"/>
      <c r="W500" s="41"/>
      <c r="X500" s="41"/>
      <c r="Y500" s="41"/>
      <c r="Z500" s="41"/>
    </row>
    <row r="501" spans="3:26" s="6" customFormat="1" ht="15">
      <c r="C501" s="60"/>
      <c r="D501" s="60"/>
      <c r="E501" s="60"/>
      <c r="F501" s="60"/>
      <c r="G501" s="60"/>
      <c r="H501" s="60"/>
      <c r="I501" s="60"/>
      <c r="R501" s="41"/>
      <c r="S501" s="41"/>
      <c r="T501" s="41"/>
      <c r="U501" s="41"/>
      <c r="V501" s="41"/>
      <c r="W501" s="41"/>
      <c r="X501" s="41"/>
      <c r="Y501" s="41"/>
      <c r="Z501" s="41"/>
    </row>
    <row r="502" spans="3:26" s="6" customFormat="1" ht="15">
      <c r="C502" s="60"/>
      <c r="D502" s="60"/>
      <c r="E502" s="60"/>
      <c r="F502" s="60"/>
      <c r="G502" s="60"/>
      <c r="H502" s="60"/>
      <c r="I502" s="60"/>
      <c r="R502" s="41"/>
      <c r="S502" s="41"/>
      <c r="T502" s="41"/>
      <c r="U502" s="41"/>
      <c r="V502" s="41"/>
      <c r="W502" s="41"/>
      <c r="X502" s="41"/>
      <c r="Y502" s="41"/>
      <c r="Z502" s="41"/>
    </row>
    <row r="503" spans="3:26" s="6" customFormat="1" ht="15">
      <c r="C503" s="60"/>
      <c r="D503" s="60"/>
      <c r="E503" s="60"/>
      <c r="F503" s="60"/>
      <c r="G503" s="60"/>
      <c r="H503" s="60"/>
      <c r="I503" s="60"/>
      <c r="R503" s="41"/>
      <c r="S503" s="41"/>
      <c r="T503" s="41"/>
      <c r="U503" s="41"/>
      <c r="V503" s="41"/>
      <c r="W503" s="41"/>
      <c r="X503" s="41"/>
      <c r="Y503" s="41"/>
      <c r="Z503" s="41"/>
    </row>
    <row r="504" spans="3:26" s="6" customFormat="1" ht="15">
      <c r="C504" s="60"/>
      <c r="D504" s="60"/>
      <c r="E504" s="60"/>
      <c r="F504" s="60"/>
      <c r="G504" s="60"/>
      <c r="H504" s="60"/>
      <c r="I504" s="60"/>
      <c r="R504" s="41"/>
      <c r="S504" s="41"/>
      <c r="T504" s="41"/>
      <c r="U504" s="41"/>
      <c r="V504" s="41"/>
      <c r="W504" s="41"/>
      <c r="X504" s="41"/>
      <c r="Y504" s="41"/>
      <c r="Z504" s="41"/>
    </row>
    <row r="505" spans="3:26" s="6" customFormat="1" ht="15">
      <c r="C505" s="60"/>
      <c r="D505" s="60"/>
      <c r="E505" s="60"/>
      <c r="F505" s="60"/>
      <c r="G505" s="60"/>
      <c r="H505" s="60"/>
      <c r="I505" s="60"/>
      <c r="R505" s="41"/>
      <c r="S505" s="41"/>
      <c r="T505" s="41"/>
      <c r="U505" s="41"/>
      <c r="V505" s="41"/>
      <c r="W505" s="41"/>
      <c r="X505" s="41"/>
      <c r="Y505" s="41"/>
      <c r="Z505" s="41"/>
    </row>
    <row r="506" spans="3:26" s="6" customFormat="1" ht="15">
      <c r="C506" s="60"/>
      <c r="D506" s="60"/>
      <c r="E506" s="60"/>
      <c r="F506" s="60"/>
      <c r="G506" s="60"/>
      <c r="H506" s="60"/>
      <c r="I506" s="60"/>
      <c r="R506" s="41"/>
      <c r="S506" s="41"/>
      <c r="T506" s="41"/>
      <c r="U506" s="41"/>
      <c r="V506" s="41"/>
      <c r="W506" s="41"/>
      <c r="X506" s="41"/>
      <c r="Y506" s="41"/>
      <c r="Z506" s="41"/>
    </row>
    <row r="507" spans="3:26" s="6" customFormat="1" ht="15">
      <c r="C507" s="60"/>
      <c r="D507" s="60"/>
      <c r="E507" s="60"/>
      <c r="F507" s="60"/>
      <c r="G507" s="60"/>
      <c r="H507" s="60"/>
      <c r="I507" s="60"/>
      <c r="R507" s="41"/>
      <c r="S507" s="41"/>
      <c r="T507" s="41"/>
      <c r="U507" s="41"/>
      <c r="V507" s="41"/>
      <c r="W507" s="41"/>
      <c r="X507" s="41"/>
      <c r="Y507" s="41"/>
      <c r="Z507" s="41"/>
    </row>
    <row r="508" spans="3:26" s="6" customFormat="1" ht="15">
      <c r="C508" s="60"/>
      <c r="D508" s="60"/>
      <c r="E508" s="60"/>
      <c r="F508" s="60"/>
      <c r="G508" s="60"/>
      <c r="H508" s="60"/>
      <c r="I508" s="60"/>
      <c r="R508" s="41"/>
      <c r="S508" s="41"/>
      <c r="T508" s="41"/>
      <c r="U508" s="41"/>
      <c r="V508" s="41"/>
      <c r="W508" s="41"/>
      <c r="X508" s="41"/>
      <c r="Y508" s="41"/>
      <c r="Z508" s="41"/>
    </row>
    <row r="509" spans="3:26" s="6" customFormat="1" ht="15">
      <c r="C509" s="60"/>
      <c r="D509" s="60"/>
      <c r="E509" s="60"/>
      <c r="F509" s="60"/>
      <c r="G509" s="60"/>
      <c r="H509" s="60"/>
      <c r="I509" s="60"/>
      <c r="R509" s="41"/>
      <c r="S509" s="41"/>
      <c r="T509" s="41"/>
      <c r="U509" s="41"/>
      <c r="V509" s="41"/>
      <c r="W509" s="41"/>
      <c r="X509" s="41"/>
      <c r="Y509" s="41"/>
      <c r="Z509" s="41"/>
    </row>
    <row r="510" spans="3:26" s="6" customFormat="1" ht="15">
      <c r="C510" s="60"/>
      <c r="D510" s="60"/>
      <c r="E510" s="60"/>
      <c r="F510" s="60"/>
      <c r="G510" s="60"/>
      <c r="H510" s="60"/>
      <c r="I510" s="60"/>
      <c r="R510" s="41"/>
      <c r="S510" s="41"/>
      <c r="T510" s="41"/>
      <c r="U510" s="41"/>
      <c r="V510" s="41"/>
      <c r="W510" s="41"/>
      <c r="X510" s="41"/>
      <c r="Y510" s="41"/>
      <c r="Z510" s="41"/>
    </row>
    <row r="511" spans="3:26" s="6" customFormat="1" ht="15">
      <c r="C511" s="60"/>
      <c r="D511" s="60"/>
      <c r="E511" s="60"/>
      <c r="F511" s="60"/>
      <c r="G511" s="60"/>
      <c r="H511" s="60"/>
      <c r="I511" s="60"/>
      <c r="R511" s="41"/>
      <c r="S511" s="41"/>
      <c r="T511" s="41"/>
      <c r="U511" s="41"/>
      <c r="V511" s="41"/>
      <c r="W511" s="41"/>
      <c r="X511" s="41"/>
      <c r="Y511" s="41"/>
      <c r="Z511" s="41"/>
    </row>
    <row r="512" spans="3:26" s="6" customFormat="1" ht="15">
      <c r="C512" s="60"/>
      <c r="D512" s="60"/>
      <c r="E512" s="60"/>
      <c r="F512" s="60"/>
      <c r="G512" s="60"/>
      <c r="H512" s="60"/>
      <c r="I512" s="60"/>
      <c r="R512" s="41"/>
      <c r="S512" s="41"/>
      <c r="T512" s="41"/>
      <c r="U512" s="41"/>
      <c r="V512" s="41"/>
      <c r="W512" s="41"/>
      <c r="X512" s="41"/>
      <c r="Y512" s="41"/>
      <c r="Z512" s="41"/>
    </row>
    <row r="513" spans="3:26" s="6" customFormat="1" ht="15">
      <c r="C513" s="60"/>
      <c r="D513" s="60"/>
      <c r="E513" s="60"/>
      <c r="F513" s="60"/>
      <c r="G513" s="60"/>
      <c r="H513" s="60"/>
      <c r="I513" s="60"/>
      <c r="R513" s="41"/>
      <c r="S513" s="41"/>
      <c r="T513" s="41"/>
      <c r="U513" s="41"/>
      <c r="V513" s="41"/>
      <c r="W513" s="41"/>
      <c r="X513" s="41"/>
      <c r="Y513" s="41"/>
      <c r="Z513" s="41"/>
    </row>
    <row r="514" spans="3:26" s="6" customFormat="1" ht="15">
      <c r="C514" s="60"/>
      <c r="D514" s="60"/>
      <c r="E514" s="60"/>
      <c r="F514" s="60"/>
      <c r="G514" s="60"/>
      <c r="H514" s="60"/>
      <c r="I514" s="60"/>
      <c r="R514" s="41"/>
      <c r="S514" s="41"/>
      <c r="T514" s="41"/>
      <c r="U514" s="41"/>
      <c r="V514" s="41"/>
      <c r="W514" s="41"/>
      <c r="X514" s="41"/>
      <c r="Y514" s="41"/>
      <c r="Z514" s="41"/>
    </row>
    <row r="515" spans="3:26" s="6" customFormat="1" ht="15">
      <c r="C515" s="60"/>
      <c r="D515" s="60"/>
      <c r="E515" s="60"/>
      <c r="F515" s="60"/>
      <c r="G515" s="60"/>
      <c r="H515" s="60"/>
      <c r="I515" s="60"/>
      <c r="R515" s="41"/>
      <c r="S515" s="41"/>
      <c r="T515" s="41"/>
      <c r="U515" s="41"/>
      <c r="V515" s="41"/>
      <c r="W515" s="41"/>
      <c r="X515" s="41"/>
      <c r="Y515" s="41"/>
      <c r="Z515" s="41"/>
    </row>
    <row r="516" spans="3:26" s="6" customFormat="1" ht="15">
      <c r="C516" s="60"/>
      <c r="D516" s="60"/>
      <c r="E516" s="60"/>
      <c r="F516" s="60"/>
      <c r="G516" s="60"/>
      <c r="H516" s="60"/>
      <c r="I516" s="60"/>
      <c r="R516" s="41"/>
      <c r="S516" s="41"/>
      <c r="T516" s="41"/>
      <c r="U516" s="41"/>
      <c r="V516" s="41"/>
      <c r="W516" s="41"/>
      <c r="X516" s="41"/>
      <c r="Y516" s="41"/>
      <c r="Z516" s="41"/>
    </row>
    <row r="517" spans="3:26" s="6" customFormat="1" ht="15">
      <c r="C517" s="60"/>
      <c r="D517" s="60"/>
      <c r="E517" s="60"/>
      <c r="F517" s="60"/>
      <c r="G517" s="60"/>
      <c r="H517" s="60"/>
      <c r="I517" s="60"/>
      <c r="R517" s="41"/>
      <c r="S517" s="41"/>
      <c r="T517" s="41"/>
      <c r="U517" s="41"/>
      <c r="V517" s="41"/>
      <c r="W517" s="41"/>
      <c r="X517" s="41"/>
      <c r="Y517" s="41"/>
      <c r="Z517" s="41"/>
    </row>
    <row r="518" spans="3:26" s="6" customFormat="1" ht="15">
      <c r="C518" s="60"/>
      <c r="D518" s="60"/>
      <c r="E518" s="60"/>
      <c r="F518" s="60"/>
      <c r="G518" s="60"/>
      <c r="H518" s="60"/>
      <c r="I518" s="60"/>
      <c r="R518" s="41"/>
      <c r="S518" s="41"/>
      <c r="T518" s="41"/>
      <c r="U518" s="41"/>
      <c r="V518" s="41"/>
      <c r="W518" s="41"/>
      <c r="X518" s="41"/>
      <c r="Y518" s="41"/>
      <c r="Z518" s="41"/>
    </row>
    <row r="519" spans="3:26" s="6" customFormat="1" ht="15">
      <c r="C519" s="60"/>
      <c r="D519" s="60"/>
      <c r="E519" s="60"/>
      <c r="F519" s="60"/>
      <c r="G519" s="60"/>
      <c r="H519" s="60"/>
      <c r="I519" s="60"/>
      <c r="R519" s="41"/>
      <c r="S519" s="41"/>
      <c r="T519" s="41"/>
      <c r="U519" s="41"/>
      <c r="V519" s="41"/>
      <c r="W519" s="41"/>
      <c r="X519" s="41"/>
      <c r="Y519" s="41"/>
      <c r="Z519" s="41"/>
    </row>
    <row r="520" spans="3:26" s="6" customFormat="1" ht="15">
      <c r="C520" s="60"/>
      <c r="D520" s="60"/>
      <c r="E520" s="60"/>
      <c r="F520" s="60"/>
      <c r="G520" s="60"/>
      <c r="H520" s="60"/>
      <c r="I520" s="60"/>
      <c r="R520" s="41"/>
      <c r="S520" s="41"/>
      <c r="T520" s="41"/>
      <c r="U520" s="41"/>
      <c r="V520" s="41"/>
      <c r="W520" s="41"/>
      <c r="X520" s="41"/>
      <c r="Y520" s="41"/>
      <c r="Z520" s="41"/>
    </row>
    <row r="521" spans="3:26" s="6" customFormat="1" ht="15">
      <c r="C521" s="60"/>
      <c r="D521" s="60"/>
      <c r="E521" s="60"/>
      <c r="F521" s="60"/>
      <c r="G521" s="60"/>
      <c r="H521" s="60"/>
      <c r="I521" s="60"/>
      <c r="R521" s="41"/>
      <c r="S521" s="41"/>
      <c r="T521" s="41"/>
      <c r="U521" s="41"/>
      <c r="V521" s="41"/>
      <c r="W521" s="41"/>
      <c r="X521" s="41"/>
      <c r="Y521" s="41"/>
      <c r="Z521" s="41"/>
    </row>
    <row r="522" spans="3:26" s="6" customFormat="1" ht="15">
      <c r="C522" s="60"/>
      <c r="D522" s="60"/>
      <c r="E522" s="60"/>
      <c r="F522" s="60"/>
      <c r="G522" s="60"/>
      <c r="H522" s="60"/>
      <c r="I522" s="60"/>
      <c r="R522" s="41"/>
      <c r="S522" s="41"/>
      <c r="T522" s="41"/>
      <c r="U522" s="41"/>
      <c r="V522" s="41"/>
      <c r="W522" s="41"/>
      <c r="X522" s="41"/>
      <c r="Y522" s="41"/>
      <c r="Z522" s="41"/>
    </row>
    <row r="523" spans="3:26" s="6" customFormat="1" ht="15">
      <c r="C523" s="60"/>
      <c r="D523" s="60"/>
      <c r="E523" s="60"/>
      <c r="F523" s="60"/>
      <c r="G523" s="60"/>
      <c r="H523" s="60"/>
      <c r="I523" s="60"/>
      <c r="R523" s="41"/>
      <c r="S523" s="41"/>
      <c r="T523" s="41"/>
      <c r="U523" s="41"/>
      <c r="V523" s="41"/>
      <c r="W523" s="41"/>
      <c r="X523" s="41"/>
      <c r="Y523" s="41"/>
      <c r="Z523" s="41"/>
    </row>
    <row r="524" spans="3:26" s="6" customFormat="1" ht="15">
      <c r="C524" s="60"/>
      <c r="D524" s="60"/>
      <c r="E524" s="60"/>
      <c r="F524" s="60"/>
      <c r="G524" s="60"/>
      <c r="H524" s="60"/>
      <c r="I524" s="60"/>
      <c r="R524" s="41"/>
      <c r="S524" s="41"/>
      <c r="T524" s="41"/>
      <c r="U524" s="41"/>
      <c r="V524" s="41"/>
      <c r="W524" s="41"/>
      <c r="X524" s="41"/>
      <c r="Y524" s="41"/>
      <c r="Z524" s="41"/>
    </row>
    <row r="525" spans="3:26" s="6" customFormat="1" ht="15">
      <c r="C525" s="60"/>
      <c r="D525" s="60"/>
      <c r="E525" s="60"/>
      <c r="F525" s="60"/>
      <c r="G525" s="60"/>
      <c r="H525" s="60"/>
      <c r="I525" s="60"/>
      <c r="R525" s="41"/>
      <c r="S525" s="41"/>
      <c r="T525" s="41"/>
      <c r="U525" s="41"/>
      <c r="V525" s="41"/>
      <c r="W525" s="41"/>
      <c r="X525" s="41"/>
      <c r="Y525" s="41"/>
      <c r="Z525" s="41"/>
    </row>
    <row r="526" spans="3:26" s="6" customFormat="1" ht="15">
      <c r="C526" s="60"/>
      <c r="D526" s="60"/>
      <c r="E526" s="60"/>
      <c r="F526" s="60"/>
      <c r="G526" s="60"/>
      <c r="H526" s="60"/>
      <c r="I526" s="60"/>
      <c r="R526" s="41"/>
      <c r="S526" s="41"/>
      <c r="T526" s="41"/>
      <c r="U526" s="41"/>
      <c r="V526" s="41"/>
      <c r="W526" s="41"/>
      <c r="X526" s="41"/>
      <c r="Y526" s="41"/>
      <c r="Z526" s="41"/>
    </row>
    <row r="527" spans="3:26" s="6" customFormat="1" ht="15">
      <c r="C527" s="60"/>
      <c r="D527" s="60"/>
      <c r="E527" s="60"/>
      <c r="F527" s="60"/>
      <c r="G527" s="60"/>
      <c r="H527" s="60"/>
      <c r="I527" s="60"/>
      <c r="R527" s="41"/>
      <c r="S527" s="41"/>
      <c r="T527" s="41"/>
      <c r="U527" s="41"/>
      <c r="V527" s="41"/>
      <c r="W527" s="41"/>
      <c r="X527" s="41"/>
      <c r="Y527" s="41"/>
      <c r="Z527" s="41"/>
    </row>
    <row r="528" spans="3:26" s="6" customFormat="1" ht="15">
      <c r="C528" s="60"/>
      <c r="D528" s="60"/>
      <c r="E528" s="60"/>
      <c r="F528" s="60"/>
      <c r="G528" s="60"/>
      <c r="H528" s="60"/>
      <c r="I528" s="60"/>
      <c r="R528" s="41"/>
      <c r="S528" s="41"/>
      <c r="T528" s="41"/>
      <c r="U528" s="41"/>
      <c r="V528" s="41"/>
      <c r="W528" s="41"/>
      <c r="X528" s="41"/>
      <c r="Y528" s="41"/>
      <c r="Z528" s="41"/>
    </row>
    <row r="529" spans="3:26" s="6" customFormat="1" ht="15">
      <c r="C529" s="60"/>
      <c r="D529" s="60"/>
      <c r="E529" s="60"/>
      <c r="F529" s="60"/>
      <c r="G529" s="60"/>
      <c r="H529" s="60"/>
      <c r="I529" s="60"/>
      <c r="R529" s="41"/>
      <c r="S529" s="41"/>
      <c r="T529" s="41"/>
      <c r="U529" s="41"/>
      <c r="V529" s="41"/>
      <c r="W529" s="41"/>
      <c r="X529" s="41"/>
      <c r="Y529" s="41"/>
      <c r="Z529" s="41"/>
    </row>
    <row r="530" spans="3:26" s="6" customFormat="1" ht="15">
      <c r="C530" s="60"/>
      <c r="D530" s="60"/>
      <c r="E530" s="60"/>
      <c r="F530" s="60"/>
      <c r="G530" s="60"/>
      <c r="H530" s="60"/>
      <c r="I530" s="60"/>
      <c r="R530" s="41"/>
      <c r="S530" s="41"/>
      <c r="T530" s="41"/>
      <c r="U530" s="41"/>
      <c r="V530" s="41"/>
      <c r="W530" s="41"/>
      <c r="X530" s="41"/>
      <c r="Y530" s="41"/>
      <c r="Z530" s="41"/>
    </row>
    <row r="531" spans="3:26" s="6" customFormat="1" ht="15">
      <c r="C531" s="60"/>
      <c r="D531" s="60"/>
      <c r="E531" s="60"/>
      <c r="F531" s="60"/>
      <c r="G531" s="60"/>
      <c r="H531" s="60"/>
      <c r="I531" s="60"/>
      <c r="R531" s="41"/>
      <c r="S531" s="41"/>
      <c r="T531" s="41"/>
      <c r="U531" s="41"/>
      <c r="V531" s="41"/>
      <c r="W531" s="41"/>
      <c r="X531" s="41"/>
      <c r="Y531" s="41"/>
      <c r="Z531" s="41"/>
    </row>
    <row r="532" spans="3:26" s="6" customFormat="1" ht="15">
      <c r="C532" s="60"/>
      <c r="D532" s="60"/>
      <c r="E532" s="60"/>
      <c r="F532" s="60"/>
      <c r="G532" s="60"/>
      <c r="H532" s="60"/>
      <c r="I532" s="60"/>
      <c r="R532" s="41"/>
      <c r="S532" s="41"/>
      <c r="T532" s="41"/>
      <c r="U532" s="41"/>
      <c r="V532" s="41"/>
      <c r="W532" s="41"/>
      <c r="X532" s="41"/>
      <c r="Y532" s="41"/>
      <c r="Z532" s="41"/>
    </row>
    <row r="533" spans="3:26" s="6" customFormat="1" ht="15">
      <c r="C533" s="60"/>
      <c r="D533" s="60"/>
      <c r="E533" s="60"/>
      <c r="F533" s="60"/>
      <c r="G533" s="60"/>
      <c r="H533" s="60"/>
      <c r="I533" s="60"/>
      <c r="R533" s="41"/>
      <c r="S533" s="41"/>
      <c r="T533" s="41"/>
      <c r="U533" s="41"/>
      <c r="V533" s="41"/>
      <c r="W533" s="41"/>
      <c r="X533" s="41"/>
      <c r="Y533" s="41"/>
      <c r="Z533" s="41"/>
    </row>
    <row r="534" spans="3:26" s="6" customFormat="1" ht="15">
      <c r="C534" s="60"/>
      <c r="D534" s="60"/>
      <c r="E534" s="60"/>
      <c r="F534" s="60"/>
      <c r="G534" s="60"/>
      <c r="H534" s="60"/>
      <c r="I534" s="60"/>
      <c r="R534" s="41"/>
      <c r="S534" s="41"/>
      <c r="T534" s="41"/>
      <c r="U534" s="41"/>
      <c r="V534" s="41"/>
      <c r="W534" s="41"/>
      <c r="X534" s="41"/>
      <c r="Y534" s="41"/>
      <c r="Z534" s="41"/>
    </row>
    <row r="535" spans="3:26" s="6" customFormat="1" ht="15">
      <c r="C535" s="60"/>
      <c r="D535" s="60"/>
      <c r="E535" s="60"/>
      <c r="F535" s="60"/>
      <c r="G535" s="60"/>
      <c r="H535" s="60"/>
      <c r="I535" s="60"/>
      <c r="R535" s="41"/>
      <c r="S535" s="41"/>
      <c r="T535" s="41"/>
      <c r="U535" s="41"/>
      <c r="V535" s="41"/>
      <c r="W535" s="41"/>
      <c r="X535" s="41"/>
      <c r="Y535" s="41"/>
      <c r="Z535" s="41"/>
    </row>
    <row r="536" spans="3:26" s="6" customFormat="1" ht="15">
      <c r="C536" s="60"/>
      <c r="D536" s="60"/>
      <c r="E536" s="60"/>
      <c r="F536" s="60"/>
      <c r="G536" s="60"/>
      <c r="H536" s="60"/>
      <c r="I536" s="60"/>
      <c r="R536" s="41"/>
      <c r="S536" s="41"/>
      <c r="T536" s="41"/>
      <c r="U536" s="41"/>
      <c r="V536" s="41"/>
      <c r="W536" s="41"/>
      <c r="X536" s="41"/>
      <c r="Y536" s="41"/>
      <c r="Z536" s="41"/>
    </row>
    <row r="537" spans="3:26" s="6" customFormat="1" ht="15">
      <c r="C537" s="60"/>
      <c r="D537" s="60"/>
      <c r="E537" s="60"/>
      <c r="F537" s="60"/>
      <c r="G537" s="60"/>
      <c r="H537" s="60"/>
      <c r="I537" s="60"/>
      <c r="R537" s="41"/>
      <c r="S537" s="41"/>
      <c r="T537" s="41"/>
      <c r="U537" s="41"/>
      <c r="V537" s="41"/>
      <c r="W537" s="41"/>
      <c r="X537" s="41"/>
      <c r="Y537" s="41"/>
      <c r="Z537" s="41"/>
    </row>
    <row r="538" spans="3:26" s="6" customFormat="1" ht="15">
      <c r="C538" s="60"/>
      <c r="D538" s="60"/>
      <c r="E538" s="60"/>
      <c r="F538" s="60"/>
      <c r="G538" s="60"/>
      <c r="H538" s="60"/>
      <c r="I538" s="60"/>
      <c r="R538" s="41"/>
      <c r="S538" s="41"/>
      <c r="T538" s="41"/>
      <c r="U538" s="41"/>
      <c r="V538" s="41"/>
      <c r="W538" s="41"/>
      <c r="X538" s="41"/>
      <c r="Y538" s="41"/>
      <c r="Z538" s="41"/>
    </row>
    <row r="539" spans="3:26" s="6" customFormat="1" ht="15">
      <c r="C539" s="60"/>
      <c r="D539" s="60"/>
      <c r="E539" s="60"/>
      <c r="F539" s="60"/>
      <c r="G539" s="60"/>
      <c r="H539" s="60"/>
      <c r="I539" s="60"/>
      <c r="R539" s="41"/>
      <c r="S539" s="41"/>
      <c r="T539" s="41"/>
      <c r="U539" s="41"/>
      <c r="V539" s="41"/>
      <c r="W539" s="41"/>
      <c r="X539" s="41"/>
      <c r="Y539" s="41"/>
      <c r="Z539" s="41"/>
    </row>
    <row r="540" spans="3:26" s="6" customFormat="1" ht="15">
      <c r="C540" s="60"/>
      <c r="D540" s="60"/>
      <c r="E540" s="60"/>
      <c r="F540" s="60"/>
      <c r="G540" s="60"/>
      <c r="H540" s="60"/>
      <c r="I540" s="60"/>
      <c r="R540" s="41"/>
      <c r="S540" s="41"/>
      <c r="T540" s="41"/>
      <c r="U540" s="41"/>
      <c r="V540" s="41"/>
      <c r="W540" s="41"/>
      <c r="X540" s="41"/>
      <c r="Y540" s="41"/>
      <c r="Z540" s="41"/>
    </row>
    <row r="541" spans="3:26" s="6" customFormat="1" ht="15">
      <c r="C541" s="60"/>
      <c r="D541" s="60"/>
      <c r="E541" s="60"/>
      <c r="F541" s="60"/>
      <c r="G541" s="60"/>
      <c r="H541" s="60"/>
      <c r="I541" s="60"/>
      <c r="R541" s="41"/>
      <c r="S541" s="41"/>
      <c r="T541" s="41"/>
      <c r="U541" s="41"/>
      <c r="V541" s="41"/>
      <c r="W541" s="41"/>
      <c r="X541" s="41"/>
      <c r="Y541" s="41"/>
      <c r="Z541" s="41"/>
    </row>
    <row r="542" spans="3:26" s="6" customFormat="1" ht="15">
      <c r="C542" s="60"/>
      <c r="D542" s="60"/>
      <c r="E542" s="60"/>
      <c r="F542" s="60"/>
      <c r="G542" s="60"/>
      <c r="H542" s="60"/>
      <c r="I542" s="60"/>
      <c r="R542" s="41"/>
      <c r="S542" s="41"/>
      <c r="T542" s="41"/>
      <c r="U542" s="41"/>
      <c r="V542" s="41"/>
      <c r="W542" s="41"/>
      <c r="X542" s="41"/>
      <c r="Y542" s="41"/>
      <c r="Z542" s="41"/>
    </row>
    <row r="543" spans="3:26" s="6" customFormat="1" ht="15">
      <c r="C543" s="60"/>
      <c r="D543" s="60"/>
      <c r="E543" s="60"/>
      <c r="F543" s="60"/>
      <c r="G543" s="60"/>
      <c r="H543" s="60"/>
      <c r="I543" s="60"/>
      <c r="R543" s="41"/>
      <c r="S543" s="41"/>
      <c r="T543" s="41"/>
      <c r="U543" s="41"/>
      <c r="V543" s="41"/>
      <c r="W543" s="41"/>
      <c r="X543" s="41"/>
      <c r="Y543" s="41"/>
      <c r="Z543" s="41"/>
    </row>
    <row r="544" spans="3:26" s="6" customFormat="1" ht="15">
      <c r="C544" s="60"/>
      <c r="D544" s="60"/>
      <c r="E544" s="60"/>
      <c r="F544" s="60"/>
      <c r="G544" s="60"/>
      <c r="H544" s="60"/>
      <c r="I544" s="60"/>
      <c r="R544" s="41"/>
      <c r="S544" s="41"/>
      <c r="T544" s="41"/>
      <c r="U544" s="41"/>
      <c r="V544" s="41"/>
      <c r="W544" s="41"/>
      <c r="X544" s="41"/>
      <c r="Y544" s="41"/>
      <c r="Z544" s="41"/>
    </row>
    <row r="545" spans="3:26" s="6" customFormat="1" ht="15">
      <c r="C545" s="60"/>
      <c r="D545" s="60"/>
      <c r="E545" s="60"/>
      <c r="F545" s="60"/>
      <c r="G545" s="60"/>
      <c r="H545" s="60"/>
      <c r="I545" s="60"/>
      <c r="R545" s="41"/>
      <c r="S545" s="41"/>
      <c r="T545" s="41"/>
      <c r="U545" s="41"/>
      <c r="V545" s="41"/>
      <c r="W545" s="41"/>
      <c r="X545" s="41"/>
      <c r="Y545" s="41"/>
      <c r="Z545" s="41"/>
    </row>
    <row r="546" spans="3:26" s="6" customFormat="1" ht="15">
      <c r="C546" s="60"/>
      <c r="D546" s="60"/>
      <c r="E546" s="60"/>
      <c r="F546" s="60"/>
      <c r="G546" s="60"/>
      <c r="H546" s="60"/>
      <c r="I546" s="60"/>
      <c r="R546" s="41"/>
      <c r="S546" s="41"/>
      <c r="T546" s="41"/>
      <c r="U546" s="41"/>
      <c r="V546" s="41"/>
      <c r="W546" s="41"/>
      <c r="X546" s="41"/>
      <c r="Y546" s="41"/>
      <c r="Z546" s="41"/>
    </row>
    <row r="547" spans="3:26" s="6" customFormat="1" ht="15">
      <c r="C547" s="60"/>
      <c r="D547" s="60"/>
      <c r="E547" s="60"/>
      <c r="F547" s="60"/>
      <c r="G547" s="60"/>
      <c r="H547" s="60"/>
      <c r="I547" s="60"/>
      <c r="R547" s="41"/>
      <c r="S547" s="41"/>
      <c r="T547" s="41"/>
      <c r="U547" s="41"/>
      <c r="V547" s="41"/>
      <c r="W547" s="41"/>
      <c r="X547" s="41"/>
      <c r="Y547" s="41"/>
      <c r="Z547" s="41"/>
    </row>
    <row r="548" spans="3:26" s="6" customFormat="1" ht="15">
      <c r="C548" s="60"/>
      <c r="D548" s="60"/>
      <c r="E548" s="60"/>
      <c r="F548" s="60"/>
      <c r="G548" s="60"/>
      <c r="H548" s="60"/>
      <c r="I548" s="60"/>
      <c r="R548" s="41"/>
      <c r="S548" s="41"/>
      <c r="T548" s="41"/>
      <c r="U548" s="41"/>
      <c r="V548" s="41"/>
      <c r="W548" s="41"/>
      <c r="X548" s="41"/>
      <c r="Y548" s="41"/>
      <c r="Z548" s="41"/>
    </row>
    <row r="549" spans="3:26" s="6" customFormat="1" ht="15">
      <c r="C549" s="60"/>
      <c r="D549" s="60"/>
      <c r="E549" s="60"/>
      <c r="F549" s="60"/>
      <c r="G549" s="60"/>
      <c r="H549" s="60"/>
      <c r="I549" s="60"/>
      <c r="R549" s="41"/>
      <c r="S549" s="41"/>
      <c r="T549" s="41"/>
      <c r="U549" s="41"/>
      <c r="V549" s="41"/>
      <c r="W549" s="41"/>
      <c r="X549" s="41"/>
      <c r="Y549" s="41"/>
      <c r="Z549" s="41"/>
    </row>
    <row r="550" spans="3:26" s="6" customFormat="1" ht="15">
      <c r="C550" s="60"/>
      <c r="D550" s="60"/>
      <c r="E550" s="60"/>
      <c r="F550" s="60"/>
      <c r="G550" s="60"/>
      <c r="H550" s="60"/>
      <c r="I550" s="60"/>
      <c r="R550" s="41"/>
      <c r="S550" s="41"/>
      <c r="T550" s="41"/>
      <c r="U550" s="41"/>
      <c r="V550" s="41"/>
      <c r="W550" s="41"/>
      <c r="X550" s="41"/>
      <c r="Y550" s="41"/>
      <c r="Z550" s="41"/>
    </row>
    <row r="551" spans="3:26" s="6" customFormat="1" ht="15">
      <c r="C551" s="60"/>
      <c r="D551" s="60"/>
      <c r="E551" s="60"/>
      <c r="F551" s="60"/>
      <c r="G551" s="60"/>
      <c r="H551" s="60"/>
      <c r="I551" s="60"/>
      <c r="R551" s="41"/>
      <c r="S551" s="41"/>
      <c r="T551" s="41"/>
      <c r="U551" s="41"/>
      <c r="V551" s="41"/>
      <c r="W551" s="41"/>
      <c r="X551" s="41"/>
      <c r="Y551" s="41"/>
      <c r="Z551" s="41"/>
    </row>
    <row r="552" spans="3:26" s="6" customFormat="1" ht="15">
      <c r="C552" s="60"/>
      <c r="D552" s="60"/>
      <c r="E552" s="60"/>
      <c r="F552" s="60"/>
      <c r="G552" s="60"/>
      <c r="H552" s="60"/>
      <c r="I552" s="60"/>
      <c r="R552" s="41"/>
      <c r="S552" s="41"/>
      <c r="T552" s="41"/>
      <c r="U552" s="41"/>
      <c r="V552" s="41"/>
      <c r="W552" s="41"/>
      <c r="X552" s="41"/>
      <c r="Y552" s="41"/>
      <c r="Z552" s="41"/>
    </row>
    <row r="553" spans="3:26" s="6" customFormat="1" ht="15">
      <c r="C553" s="60"/>
      <c r="D553" s="60"/>
      <c r="E553" s="60"/>
      <c r="F553" s="60"/>
      <c r="G553" s="60"/>
      <c r="H553" s="60"/>
      <c r="I553" s="60"/>
      <c r="R553" s="41"/>
      <c r="S553" s="41"/>
      <c r="T553" s="41"/>
      <c r="U553" s="41"/>
      <c r="V553" s="41"/>
      <c r="W553" s="41"/>
      <c r="X553" s="41"/>
      <c r="Y553" s="41"/>
      <c r="Z553" s="41"/>
    </row>
    <row r="554" spans="3:26" s="6" customFormat="1" ht="15">
      <c r="C554" s="60"/>
      <c r="D554" s="60"/>
      <c r="E554" s="60"/>
      <c r="F554" s="60"/>
      <c r="G554" s="60"/>
      <c r="H554" s="60"/>
      <c r="I554" s="60"/>
      <c r="R554" s="41"/>
      <c r="S554" s="41"/>
      <c r="T554" s="41"/>
      <c r="U554" s="41"/>
      <c r="V554" s="41"/>
      <c r="W554" s="41"/>
      <c r="X554" s="41"/>
      <c r="Y554" s="41"/>
      <c r="Z554" s="41"/>
    </row>
    <row r="555" spans="3:26" s="6" customFormat="1" ht="15">
      <c r="C555" s="60"/>
      <c r="D555" s="60"/>
      <c r="E555" s="60"/>
      <c r="F555" s="60"/>
      <c r="G555" s="60"/>
      <c r="H555" s="60"/>
      <c r="I555" s="60"/>
      <c r="R555" s="41"/>
      <c r="S555" s="41"/>
      <c r="T555" s="41"/>
      <c r="U555" s="41"/>
      <c r="V555" s="41"/>
      <c r="W555" s="41"/>
      <c r="X555" s="41"/>
      <c r="Y555" s="41"/>
      <c r="Z555" s="41"/>
    </row>
    <row r="556" spans="3:26" s="6" customFormat="1" ht="15">
      <c r="C556" s="60"/>
      <c r="D556" s="60"/>
      <c r="E556" s="60"/>
      <c r="F556" s="60"/>
      <c r="G556" s="60"/>
      <c r="H556" s="60"/>
      <c r="I556" s="60"/>
      <c r="R556" s="41"/>
      <c r="S556" s="41"/>
      <c r="T556" s="41"/>
      <c r="U556" s="41"/>
      <c r="V556" s="41"/>
      <c r="W556" s="41"/>
      <c r="X556" s="41"/>
      <c r="Y556" s="41"/>
      <c r="Z556" s="41"/>
    </row>
    <row r="557" spans="3:26" s="6" customFormat="1" ht="15">
      <c r="C557" s="60"/>
      <c r="D557" s="60"/>
      <c r="E557" s="60"/>
      <c r="F557" s="60"/>
      <c r="G557" s="60"/>
      <c r="H557" s="60"/>
      <c r="I557" s="60"/>
      <c r="R557" s="41"/>
      <c r="S557" s="41"/>
      <c r="T557" s="41"/>
      <c r="U557" s="41"/>
      <c r="V557" s="41"/>
      <c r="W557" s="41"/>
      <c r="X557" s="41"/>
      <c r="Y557" s="41"/>
      <c r="Z557" s="41"/>
    </row>
    <row r="558" spans="3:26" s="6" customFormat="1" ht="15">
      <c r="C558" s="60"/>
      <c r="D558" s="60"/>
      <c r="E558" s="60"/>
      <c r="F558" s="60"/>
      <c r="G558" s="60"/>
      <c r="H558" s="60"/>
      <c r="I558" s="60"/>
      <c r="R558" s="41"/>
      <c r="S558" s="41"/>
      <c r="T558" s="41"/>
      <c r="U558" s="41"/>
      <c r="V558" s="41"/>
      <c r="W558" s="41"/>
      <c r="X558" s="41"/>
      <c r="Y558" s="41"/>
      <c r="Z558" s="41"/>
    </row>
    <row r="559" spans="3:26" s="6" customFormat="1" ht="15">
      <c r="C559" s="60"/>
      <c r="D559" s="60"/>
      <c r="E559" s="60"/>
      <c r="F559" s="60"/>
      <c r="G559" s="60"/>
      <c r="H559" s="60"/>
      <c r="I559" s="60"/>
      <c r="R559" s="41"/>
      <c r="S559" s="41"/>
      <c r="T559" s="41"/>
      <c r="U559" s="41"/>
      <c r="V559" s="41"/>
      <c r="W559" s="41"/>
      <c r="X559" s="41"/>
      <c r="Y559" s="41"/>
      <c r="Z559" s="41"/>
    </row>
    <row r="560" spans="3:26" s="6" customFormat="1" ht="15">
      <c r="C560" s="60"/>
      <c r="D560" s="60"/>
      <c r="E560" s="60"/>
      <c r="F560" s="60"/>
      <c r="G560" s="60"/>
      <c r="H560" s="60"/>
      <c r="I560" s="60"/>
      <c r="R560" s="41"/>
      <c r="S560" s="41"/>
      <c r="T560" s="41"/>
      <c r="U560" s="41"/>
      <c r="V560" s="41"/>
      <c r="W560" s="41"/>
      <c r="X560" s="41"/>
      <c r="Y560" s="41"/>
      <c r="Z560" s="41"/>
    </row>
    <row r="561" spans="3:26" s="6" customFormat="1" ht="15">
      <c r="C561" s="60"/>
      <c r="D561" s="60"/>
      <c r="E561" s="60"/>
      <c r="F561" s="60"/>
      <c r="G561" s="60"/>
      <c r="H561" s="60"/>
      <c r="I561" s="60"/>
      <c r="R561" s="41"/>
      <c r="S561" s="41"/>
      <c r="T561" s="41"/>
      <c r="U561" s="41"/>
      <c r="V561" s="41"/>
      <c r="W561" s="41"/>
      <c r="X561" s="41"/>
      <c r="Y561" s="41"/>
      <c r="Z561" s="41"/>
    </row>
    <row r="562" spans="3:26" s="6" customFormat="1" ht="15">
      <c r="C562" s="60"/>
      <c r="D562" s="60"/>
      <c r="E562" s="60"/>
      <c r="F562" s="60"/>
      <c r="G562" s="60"/>
      <c r="H562" s="60"/>
      <c r="I562" s="60"/>
      <c r="R562" s="41"/>
      <c r="S562" s="41"/>
      <c r="T562" s="41"/>
      <c r="U562" s="41"/>
      <c r="V562" s="41"/>
      <c r="W562" s="41"/>
      <c r="X562" s="41"/>
      <c r="Y562" s="41"/>
      <c r="Z562" s="41"/>
    </row>
    <row r="563" spans="3:26" s="6" customFormat="1" ht="15">
      <c r="C563" s="60"/>
      <c r="D563" s="60"/>
      <c r="E563" s="60"/>
      <c r="F563" s="60"/>
      <c r="G563" s="60"/>
      <c r="H563" s="60"/>
      <c r="I563" s="60"/>
      <c r="R563" s="41"/>
      <c r="S563" s="41"/>
      <c r="T563" s="41"/>
      <c r="U563" s="41"/>
      <c r="V563" s="41"/>
      <c r="W563" s="41"/>
      <c r="X563" s="41"/>
      <c r="Y563" s="41"/>
      <c r="Z563" s="41"/>
    </row>
    <row r="564" spans="3:26" s="6" customFormat="1" ht="15">
      <c r="C564" s="60"/>
      <c r="D564" s="60"/>
      <c r="E564" s="60"/>
      <c r="F564" s="60"/>
      <c r="G564" s="60"/>
      <c r="H564" s="60"/>
      <c r="I564" s="60"/>
      <c r="R564" s="41"/>
      <c r="S564" s="41"/>
      <c r="T564" s="41"/>
      <c r="U564" s="41"/>
      <c r="V564" s="41"/>
      <c r="W564" s="41"/>
      <c r="X564" s="41"/>
      <c r="Y564" s="41"/>
      <c r="Z564" s="41"/>
    </row>
    <row r="565" spans="3:26" s="6" customFormat="1" ht="15">
      <c r="C565" s="60"/>
      <c r="D565" s="60"/>
      <c r="E565" s="60"/>
      <c r="F565" s="60"/>
      <c r="G565" s="60"/>
      <c r="H565" s="60"/>
      <c r="I565" s="60"/>
      <c r="R565" s="41"/>
      <c r="S565" s="41"/>
      <c r="T565" s="41"/>
      <c r="U565" s="41"/>
      <c r="V565" s="41"/>
      <c r="W565" s="41"/>
      <c r="X565" s="41"/>
      <c r="Y565" s="41"/>
      <c r="Z565" s="41"/>
    </row>
    <row r="566" spans="3:26" s="6" customFormat="1" ht="15">
      <c r="C566" s="60"/>
      <c r="D566" s="60"/>
      <c r="E566" s="60"/>
      <c r="F566" s="60"/>
      <c r="G566" s="60"/>
      <c r="H566" s="60"/>
      <c r="I566" s="60"/>
      <c r="R566" s="41"/>
      <c r="S566" s="41"/>
      <c r="T566" s="41"/>
      <c r="U566" s="41"/>
      <c r="V566" s="41"/>
      <c r="W566" s="41"/>
      <c r="X566" s="41"/>
      <c r="Y566" s="41"/>
      <c r="Z566" s="41"/>
    </row>
    <row r="567" spans="3:26" s="6" customFormat="1" ht="15">
      <c r="C567" s="60"/>
      <c r="D567" s="60"/>
      <c r="E567" s="60"/>
      <c r="F567" s="60"/>
      <c r="G567" s="60"/>
      <c r="H567" s="60"/>
      <c r="I567" s="60"/>
      <c r="R567" s="41"/>
      <c r="S567" s="41"/>
      <c r="T567" s="41"/>
      <c r="U567" s="41"/>
      <c r="V567" s="41"/>
      <c r="W567" s="41"/>
      <c r="X567" s="41"/>
      <c r="Y567" s="41"/>
      <c r="Z567" s="41"/>
    </row>
    <row r="568" spans="3:26" s="6" customFormat="1" ht="15">
      <c r="C568" s="60"/>
      <c r="D568" s="60"/>
      <c r="E568" s="60"/>
      <c r="F568" s="60"/>
      <c r="G568" s="60"/>
      <c r="H568" s="60"/>
      <c r="I568" s="60"/>
      <c r="R568" s="41"/>
      <c r="S568" s="41"/>
      <c r="T568" s="41"/>
      <c r="U568" s="41"/>
      <c r="V568" s="41"/>
      <c r="W568" s="41"/>
      <c r="X568" s="41"/>
      <c r="Y568" s="41"/>
      <c r="Z568" s="41"/>
    </row>
    <row r="569" spans="3:26" s="6" customFormat="1" ht="15">
      <c r="C569" s="60"/>
      <c r="D569" s="60"/>
      <c r="E569" s="60"/>
      <c r="F569" s="60"/>
      <c r="G569" s="60"/>
      <c r="H569" s="60"/>
      <c r="I569" s="60"/>
      <c r="R569" s="41"/>
      <c r="S569" s="41"/>
      <c r="T569" s="41"/>
      <c r="U569" s="41"/>
      <c r="V569" s="41"/>
      <c r="W569" s="41"/>
      <c r="X569" s="41"/>
      <c r="Y569" s="41"/>
      <c r="Z569" s="41"/>
    </row>
    <row r="570" spans="3:26" s="6" customFormat="1" ht="15">
      <c r="C570" s="60"/>
      <c r="D570" s="60"/>
      <c r="E570" s="60"/>
      <c r="F570" s="60"/>
      <c r="G570" s="60"/>
      <c r="H570" s="60"/>
      <c r="I570" s="60"/>
      <c r="R570" s="41"/>
      <c r="S570" s="41"/>
      <c r="T570" s="41"/>
      <c r="U570" s="41"/>
      <c r="V570" s="41"/>
      <c r="W570" s="41"/>
      <c r="X570" s="41"/>
      <c r="Y570" s="41"/>
      <c r="Z570" s="41"/>
    </row>
    <row r="571" spans="3:26" s="6" customFormat="1" ht="15">
      <c r="C571" s="60"/>
      <c r="D571" s="60"/>
      <c r="E571" s="60"/>
      <c r="F571" s="60"/>
      <c r="G571" s="60"/>
      <c r="H571" s="60"/>
      <c r="I571" s="60"/>
      <c r="R571" s="41"/>
      <c r="S571" s="41"/>
      <c r="T571" s="41"/>
      <c r="U571" s="41"/>
      <c r="V571" s="41"/>
      <c r="W571" s="41"/>
      <c r="X571" s="41"/>
      <c r="Y571" s="41"/>
      <c r="Z571" s="41"/>
    </row>
    <row r="572" spans="3:26" s="6" customFormat="1" ht="15">
      <c r="C572" s="60"/>
      <c r="D572" s="60"/>
      <c r="E572" s="60"/>
      <c r="F572" s="60"/>
      <c r="G572" s="60"/>
      <c r="H572" s="60"/>
      <c r="I572" s="60"/>
      <c r="R572" s="41"/>
      <c r="S572" s="41"/>
      <c r="T572" s="41"/>
      <c r="U572" s="41"/>
      <c r="V572" s="41"/>
      <c r="W572" s="41"/>
      <c r="X572" s="41"/>
      <c r="Y572" s="41"/>
      <c r="Z572" s="41"/>
    </row>
    <row r="573" spans="3:26" s="6" customFormat="1" ht="15">
      <c r="C573" s="60"/>
      <c r="D573" s="60"/>
      <c r="E573" s="60"/>
      <c r="F573" s="60"/>
      <c r="G573" s="60"/>
      <c r="H573" s="60"/>
      <c r="I573" s="60"/>
      <c r="R573" s="41"/>
      <c r="S573" s="41"/>
      <c r="T573" s="41"/>
      <c r="U573" s="41"/>
      <c r="V573" s="41"/>
      <c r="W573" s="41"/>
      <c r="X573" s="41"/>
      <c r="Y573" s="41"/>
      <c r="Z573" s="41"/>
    </row>
    <row r="574" spans="3:26" s="6" customFormat="1" ht="15">
      <c r="C574" s="60"/>
      <c r="D574" s="60"/>
      <c r="E574" s="60"/>
      <c r="F574" s="60"/>
      <c r="G574" s="60"/>
      <c r="H574" s="60"/>
      <c r="I574" s="60"/>
      <c r="R574" s="41"/>
      <c r="S574" s="41"/>
      <c r="T574" s="41"/>
      <c r="U574" s="41"/>
      <c r="V574" s="41"/>
      <c r="W574" s="41"/>
      <c r="X574" s="41"/>
      <c r="Y574" s="41"/>
      <c r="Z574" s="41"/>
    </row>
    <row r="575" spans="3:26" s="6" customFormat="1" ht="15">
      <c r="C575" s="60"/>
      <c r="D575" s="60"/>
      <c r="E575" s="60"/>
      <c r="F575" s="60"/>
      <c r="G575" s="60"/>
      <c r="H575" s="60"/>
      <c r="I575" s="60"/>
      <c r="R575" s="41"/>
      <c r="S575" s="41"/>
      <c r="T575" s="41"/>
      <c r="U575" s="41"/>
      <c r="V575" s="41"/>
      <c r="W575" s="41"/>
      <c r="X575" s="41"/>
      <c r="Y575" s="41"/>
      <c r="Z575" s="41"/>
    </row>
    <row r="576" spans="3:26" s="6" customFormat="1" ht="15">
      <c r="C576" s="60"/>
      <c r="D576" s="60"/>
      <c r="E576" s="60"/>
      <c r="F576" s="60"/>
      <c r="G576" s="60"/>
      <c r="H576" s="60"/>
      <c r="I576" s="60"/>
      <c r="R576" s="41"/>
      <c r="S576" s="41"/>
      <c r="T576" s="41"/>
      <c r="U576" s="41"/>
      <c r="V576" s="41"/>
      <c r="W576" s="41"/>
      <c r="X576" s="41"/>
      <c r="Y576" s="41"/>
      <c r="Z576" s="41"/>
    </row>
    <row r="577" spans="3:26" s="6" customFormat="1" ht="15">
      <c r="C577" s="60"/>
      <c r="D577" s="60"/>
      <c r="E577" s="60"/>
      <c r="F577" s="60"/>
      <c r="G577" s="60"/>
      <c r="H577" s="60"/>
      <c r="I577" s="60"/>
      <c r="R577" s="41"/>
      <c r="S577" s="41"/>
      <c r="T577" s="41"/>
      <c r="U577" s="41"/>
      <c r="V577" s="41"/>
      <c r="W577" s="41"/>
      <c r="X577" s="41"/>
      <c r="Y577" s="41"/>
      <c r="Z577" s="41"/>
    </row>
    <row r="578" spans="3:26" s="6" customFormat="1" ht="15">
      <c r="C578" s="60"/>
      <c r="D578" s="60"/>
      <c r="E578" s="60"/>
      <c r="F578" s="60"/>
      <c r="G578" s="60"/>
      <c r="H578" s="60"/>
      <c r="I578" s="60"/>
      <c r="R578" s="41"/>
      <c r="S578" s="41"/>
      <c r="T578" s="41"/>
      <c r="U578" s="41"/>
      <c r="V578" s="41"/>
      <c r="W578" s="41"/>
      <c r="X578" s="41"/>
      <c r="Y578" s="41"/>
      <c r="Z578" s="41"/>
    </row>
    <row r="579" spans="3:26" s="6" customFormat="1" ht="15">
      <c r="C579" s="60"/>
      <c r="D579" s="60"/>
      <c r="E579" s="60"/>
      <c r="F579" s="60"/>
      <c r="G579" s="60"/>
      <c r="H579" s="60"/>
      <c r="I579" s="60"/>
      <c r="R579" s="41"/>
      <c r="S579" s="41"/>
      <c r="T579" s="41"/>
      <c r="U579" s="41"/>
      <c r="V579" s="41"/>
      <c r="W579" s="41"/>
      <c r="X579" s="41"/>
      <c r="Y579" s="41"/>
      <c r="Z579" s="41"/>
    </row>
    <row r="580" spans="3:26" s="6" customFormat="1" ht="15">
      <c r="C580" s="60"/>
      <c r="D580" s="60"/>
      <c r="E580" s="60"/>
      <c r="F580" s="60"/>
      <c r="G580" s="60"/>
      <c r="H580" s="60"/>
      <c r="I580" s="60"/>
      <c r="R580" s="41"/>
      <c r="S580" s="41"/>
      <c r="T580" s="41"/>
      <c r="U580" s="41"/>
      <c r="V580" s="41"/>
      <c r="W580" s="41"/>
      <c r="X580" s="41"/>
      <c r="Y580" s="41"/>
      <c r="Z580" s="41"/>
    </row>
    <row r="581" spans="3:26" s="6" customFormat="1" ht="15">
      <c r="C581" s="60"/>
      <c r="D581" s="60"/>
      <c r="E581" s="60"/>
      <c r="F581" s="60"/>
      <c r="G581" s="60"/>
      <c r="H581" s="60"/>
      <c r="I581" s="60"/>
      <c r="R581" s="41"/>
      <c r="S581" s="41"/>
      <c r="T581" s="41"/>
      <c r="U581" s="41"/>
      <c r="V581" s="41"/>
      <c r="W581" s="41"/>
      <c r="X581" s="41"/>
      <c r="Y581" s="41"/>
      <c r="Z581" s="41"/>
    </row>
    <row r="582" spans="3:26" s="6" customFormat="1" ht="15">
      <c r="C582" s="60"/>
      <c r="D582" s="60"/>
      <c r="E582" s="60"/>
      <c r="F582" s="60"/>
      <c r="G582" s="60"/>
      <c r="H582" s="60"/>
      <c r="I582" s="60"/>
      <c r="R582" s="41"/>
      <c r="S582" s="41"/>
      <c r="T582" s="41"/>
      <c r="U582" s="41"/>
      <c r="V582" s="41"/>
      <c r="W582" s="41"/>
      <c r="X582" s="41"/>
      <c r="Y582" s="41"/>
      <c r="Z582" s="41"/>
    </row>
    <row r="583" spans="3:26" s="6" customFormat="1" ht="15">
      <c r="C583" s="60"/>
      <c r="D583" s="60"/>
      <c r="E583" s="60"/>
      <c r="F583" s="60"/>
      <c r="G583" s="60"/>
      <c r="H583" s="60"/>
      <c r="I583" s="60"/>
      <c r="R583" s="41"/>
      <c r="S583" s="41"/>
      <c r="T583" s="41"/>
      <c r="U583" s="41"/>
      <c r="V583" s="41"/>
      <c r="W583" s="41"/>
      <c r="X583" s="41"/>
      <c r="Y583" s="41"/>
      <c r="Z583" s="41"/>
    </row>
    <row r="584" spans="3:26" s="6" customFormat="1" ht="15">
      <c r="C584" s="60"/>
      <c r="D584" s="60"/>
      <c r="E584" s="60"/>
      <c r="F584" s="60"/>
      <c r="G584" s="60"/>
      <c r="H584" s="60"/>
      <c r="I584" s="60"/>
      <c r="R584" s="41"/>
      <c r="S584" s="41"/>
      <c r="T584" s="41"/>
      <c r="U584" s="41"/>
      <c r="V584" s="41"/>
      <c r="W584" s="41"/>
      <c r="X584" s="41"/>
      <c r="Y584" s="41"/>
      <c r="Z584" s="41"/>
    </row>
    <row r="585" spans="3:26" s="6" customFormat="1" ht="15">
      <c r="C585" s="60"/>
      <c r="D585" s="60"/>
      <c r="E585" s="60"/>
      <c r="F585" s="60"/>
      <c r="G585" s="60"/>
      <c r="H585" s="60"/>
      <c r="I585" s="60"/>
      <c r="R585" s="41"/>
      <c r="S585" s="41"/>
      <c r="T585" s="41"/>
      <c r="U585" s="41"/>
      <c r="V585" s="41"/>
      <c r="W585" s="41"/>
      <c r="X585" s="41"/>
      <c r="Y585" s="41"/>
      <c r="Z585" s="41"/>
    </row>
    <row r="586" spans="3:26" s="6" customFormat="1" ht="15">
      <c r="C586" s="60"/>
      <c r="D586" s="60"/>
      <c r="E586" s="60"/>
      <c r="F586" s="60"/>
      <c r="G586" s="60"/>
      <c r="H586" s="60"/>
      <c r="I586" s="60"/>
      <c r="R586" s="41"/>
      <c r="S586" s="41"/>
      <c r="T586" s="41"/>
      <c r="U586" s="41"/>
      <c r="V586" s="41"/>
      <c r="W586" s="41"/>
      <c r="X586" s="41"/>
      <c r="Y586" s="41"/>
      <c r="Z586" s="41"/>
    </row>
    <row r="587" spans="3:26" s="6" customFormat="1" ht="15">
      <c r="C587" s="60"/>
      <c r="D587" s="60"/>
      <c r="E587" s="60"/>
      <c r="F587" s="60"/>
      <c r="G587" s="60"/>
      <c r="H587" s="60"/>
      <c r="I587" s="60"/>
      <c r="R587" s="41"/>
      <c r="S587" s="41"/>
      <c r="T587" s="41"/>
      <c r="U587" s="41"/>
      <c r="V587" s="41"/>
      <c r="W587" s="41"/>
      <c r="X587" s="41"/>
      <c r="Y587" s="41"/>
      <c r="Z587" s="41"/>
    </row>
    <row r="588" spans="3:26" s="6" customFormat="1" ht="15">
      <c r="C588" s="60"/>
      <c r="D588" s="60"/>
      <c r="E588" s="60"/>
      <c r="F588" s="60"/>
      <c r="G588" s="60"/>
      <c r="H588" s="60"/>
      <c r="I588" s="60"/>
      <c r="R588" s="41"/>
      <c r="S588" s="41"/>
      <c r="T588" s="41"/>
      <c r="U588" s="41"/>
      <c r="V588" s="41"/>
      <c r="W588" s="41"/>
      <c r="X588" s="41"/>
      <c r="Y588" s="41"/>
      <c r="Z588" s="41"/>
    </row>
    <row r="589" spans="3:26" s="6" customFormat="1" ht="15">
      <c r="C589" s="60"/>
      <c r="D589" s="60"/>
      <c r="E589" s="60"/>
      <c r="F589" s="60"/>
      <c r="G589" s="60"/>
      <c r="H589" s="60"/>
      <c r="I589" s="60"/>
      <c r="R589" s="41"/>
      <c r="S589" s="41"/>
      <c r="T589" s="41"/>
      <c r="U589" s="41"/>
      <c r="V589" s="41"/>
      <c r="W589" s="41"/>
      <c r="X589" s="41"/>
      <c r="Y589" s="41"/>
      <c r="Z589" s="41"/>
    </row>
    <row r="590" spans="3:26" s="6" customFormat="1" ht="15">
      <c r="C590" s="60"/>
      <c r="D590" s="60"/>
      <c r="E590" s="60"/>
      <c r="F590" s="60"/>
      <c r="G590" s="60"/>
      <c r="H590" s="60"/>
      <c r="I590" s="60"/>
      <c r="R590" s="41"/>
      <c r="S590" s="41"/>
      <c r="T590" s="41"/>
      <c r="U590" s="41"/>
      <c r="V590" s="41"/>
      <c r="W590" s="41"/>
      <c r="X590" s="41"/>
      <c r="Y590" s="41"/>
      <c r="Z590" s="41"/>
    </row>
    <row r="591" spans="3:26" s="6" customFormat="1" ht="15">
      <c r="C591" s="60"/>
      <c r="D591" s="60"/>
      <c r="E591" s="60"/>
      <c r="F591" s="60"/>
      <c r="G591" s="60"/>
      <c r="H591" s="60"/>
      <c r="I591" s="60"/>
      <c r="R591" s="41"/>
      <c r="S591" s="41"/>
      <c r="T591" s="41"/>
      <c r="U591" s="41"/>
      <c r="V591" s="41"/>
      <c r="W591" s="41"/>
      <c r="X591" s="41"/>
      <c r="Y591" s="41"/>
      <c r="Z591" s="41"/>
    </row>
    <row r="592" spans="3:26" s="6" customFormat="1" ht="15">
      <c r="C592" s="60"/>
      <c r="D592" s="60"/>
      <c r="E592" s="60"/>
      <c r="F592" s="60"/>
      <c r="G592" s="60"/>
      <c r="H592" s="60"/>
      <c r="I592" s="60"/>
      <c r="R592" s="41"/>
      <c r="S592" s="41"/>
      <c r="T592" s="41"/>
      <c r="U592" s="41"/>
      <c r="V592" s="41"/>
      <c r="W592" s="41"/>
      <c r="X592" s="41"/>
      <c r="Y592" s="41"/>
      <c r="Z592" s="41"/>
    </row>
    <row r="593" spans="3:26" s="6" customFormat="1" ht="15">
      <c r="C593" s="60"/>
      <c r="D593" s="60"/>
      <c r="E593" s="60"/>
      <c r="F593" s="60"/>
      <c r="G593" s="60"/>
      <c r="H593" s="60"/>
      <c r="I593" s="60"/>
      <c r="R593" s="41"/>
      <c r="S593" s="41"/>
      <c r="T593" s="41"/>
      <c r="U593" s="41"/>
      <c r="V593" s="41"/>
      <c r="W593" s="41"/>
      <c r="X593" s="41"/>
      <c r="Y593" s="41"/>
      <c r="Z593" s="41"/>
    </row>
    <row r="594" spans="3:26" s="6" customFormat="1" ht="15">
      <c r="C594" s="60"/>
      <c r="D594" s="60"/>
      <c r="E594" s="60"/>
      <c r="F594" s="60"/>
      <c r="G594" s="60"/>
      <c r="H594" s="60"/>
      <c r="I594" s="60"/>
      <c r="R594" s="41"/>
      <c r="S594" s="41"/>
      <c r="T594" s="41"/>
      <c r="U594" s="41"/>
      <c r="V594" s="41"/>
      <c r="W594" s="41"/>
      <c r="X594" s="41"/>
      <c r="Y594" s="41"/>
      <c r="Z594" s="41"/>
    </row>
    <row r="595" spans="3:26" s="6" customFormat="1" ht="15">
      <c r="C595" s="60"/>
      <c r="D595" s="60"/>
      <c r="E595" s="60"/>
      <c r="F595" s="60"/>
      <c r="G595" s="60"/>
      <c r="H595" s="60"/>
      <c r="I595" s="60"/>
      <c r="R595" s="41"/>
      <c r="S595" s="41"/>
      <c r="T595" s="41"/>
      <c r="U595" s="41"/>
      <c r="V595" s="41"/>
      <c r="W595" s="41"/>
      <c r="X595" s="41"/>
      <c r="Y595" s="41"/>
      <c r="Z595" s="41"/>
    </row>
    <row r="596" spans="3:26" s="6" customFormat="1" ht="15">
      <c r="C596" s="60"/>
      <c r="D596" s="60"/>
      <c r="E596" s="60"/>
      <c r="F596" s="60"/>
      <c r="G596" s="60"/>
      <c r="H596" s="60"/>
      <c r="I596" s="60"/>
      <c r="R596" s="41"/>
      <c r="S596" s="41"/>
      <c r="T596" s="41"/>
      <c r="U596" s="41"/>
      <c r="V596" s="41"/>
      <c r="W596" s="41"/>
      <c r="X596" s="41"/>
      <c r="Y596" s="41"/>
      <c r="Z596" s="41"/>
    </row>
    <row r="597" spans="3:26" s="6" customFormat="1" ht="15">
      <c r="C597" s="60"/>
      <c r="D597" s="60"/>
      <c r="E597" s="60"/>
      <c r="F597" s="60"/>
      <c r="G597" s="60"/>
      <c r="H597" s="60"/>
      <c r="I597" s="60"/>
      <c r="R597" s="41"/>
      <c r="S597" s="41"/>
      <c r="T597" s="41"/>
      <c r="U597" s="41"/>
      <c r="V597" s="41"/>
      <c r="W597" s="41"/>
      <c r="X597" s="41"/>
      <c r="Y597" s="41"/>
      <c r="Z597" s="41"/>
    </row>
    <row r="598" spans="3:26" s="6" customFormat="1" ht="15">
      <c r="C598" s="60"/>
      <c r="D598" s="60"/>
      <c r="E598" s="60"/>
      <c r="F598" s="60"/>
      <c r="G598" s="60"/>
      <c r="H598" s="60"/>
      <c r="I598" s="60"/>
      <c r="R598" s="41"/>
      <c r="S598" s="41"/>
      <c r="T598" s="41"/>
      <c r="U598" s="41"/>
      <c r="V598" s="41"/>
      <c r="W598" s="41"/>
      <c r="X598" s="41"/>
      <c r="Y598" s="41"/>
      <c r="Z598" s="41"/>
    </row>
    <row r="599" spans="3:26" s="6" customFormat="1" ht="15">
      <c r="C599" s="60"/>
      <c r="D599" s="60"/>
      <c r="E599" s="60"/>
      <c r="F599" s="60"/>
      <c r="G599" s="60"/>
      <c r="H599" s="60"/>
      <c r="I599" s="60"/>
      <c r="R599" s="41"/>
      <c r="S599" s="41"/>
      <c r="T599" s="41"/>
      <c r="U599" s="41"/>
      <c r="V599" s="41"/>
      <c r="W599" s="41"/>
      <c r="X599" s="41"/>
      <c r="Y599" s="41"/>
      <c r="Z599" s="41"/>
    </row>
    <row r="600" spans="3:26" s="6" customFormat="1" ht="15">
      <c r="C600" s="60"/>
      <c r="D600" s="60"/>
      <c r="E600" s="60"/>
      <c r="F600" s="60"/>
      <c r="G600" s="60"/>
      <c r="H600" s="60"/>
      <c r="I600" s="60"/>
      <c r="R600" s="41"/>
      <c r="S600" s="41"/>
      <c r="T600" s="41"/>
      <c r="U600" s="41"/>
      <c r="V600" s="41"/>
      <c r="W600" s="41"/>
      <c r="X600" s="41"/>
      <c r="Y600" s="41"/>
      <c r="Z600" s="41"/>
    </row>
    <row r="601" spans="3:26" s="6" customFormat="1" ht="15">
      <c r="C601" s="60"/>
      <c r="D601" s="60"/>
      <c r="E601" s="60"/>
      <c r="F601" s="60"/>
      <c r="G601" s="60"/>
      <c r="H601" s="60"/>
      <c r="I601" s="60"/>
      <c r="R601" s="41"/>
      <c r="S601" s="41"/>
      <c r="T601" s="41"/>
      <c r="U601" s="41"/>
      <c r="V601" s="41"/>
      <c r="W601" s="41"/>
      <c r="X601" s="41"/>
      <c r="Y601" s="41"/>
      <c r="Z601" s="41"/>
    </row>
    <row r="602" spans="3:26" s="6" customFormat="1" ht="15">
      <c r="C602" s="60"/>
      <c r="D602" s="60"/>
      <c r="E602" s="60"/>
      <c r="F602" s="60"/>
      <c r="G602" s="60"/>
      <c r="H602" s="60"/>
      <c r="I602" s="60"/>
      <c r="R602" s="41"/>
      <c r="S602" s="41"/>
      <c r="T602" s="41"/>
      <c r="U602" s="41"/>
      <c r="V602" s="41"/>
      <c r="W602" s="41"/>
      <c r="X602" s="41"/>
      <c r="Y602" s="41"/>
      <c r="Z602" s="41"/>
    </row>
    <row r="603" spans="3:26" s="6" customFormat="1" ht="15">
      <c r="C603" s="60"/>
      <c r="D603" s="60"/>
      <c r="E603" s="60"/>
      <c r="F603" s="60"/>
      <c r="G603" s="60"/>
      <c r="H603" s="60"/>
      <c r="I603" s="60"/>
      <c r="R603" s="41"/>
      <c r="S603" s="41"/>
      <c r="T603" s="41"/>
      <c r="U603" s="41"/>
      <c r="V603" s="41"/>
      <c r="W603" s="41"/>
      <c r="X603" s="41"/>
      <c r="Y603" s="41"/>
      <c r="Z603" s="41"/>
    </row>
    <row r="604" spans="3:26" s="6" customFormat="1" ht="15">
      <c r="C604" s="60"/>
      <c r="D604" s="60"/>
      <c r="E604" s="60"/>
      <c r="F604" s="60"/>
      <c r="G604" s="60"/>
      <c r="H604" s="60"/>
      <c r="I604" s="60"/>
      <c r="R604" s="41"/>
      <c r="S604" s="41"/>
      <c r="T604" s="41"/>
      <c r="U604" s="41"/>
      <c r="V604" s="41"/>
      <c r="W604" s="41"/>
      <c r="X604" s="41"/>
      <c r="Y604" s="41"/>
      <c r="Z604" s="41"/>
    </row>
    <row r="605" spans="3:26" s="6" customFormat="1" ht="15">
      <c r="C605" s="60"/>
      <c r="D605" s="60"/>
      <c r="E605" s="60"/>
      <c r="F605" s="60"/>
      <c r="G605" s="60"/>
      <c r="H605" s="60"/>
      <c r="I605" s="60"/>
      <c r="R605" s="41"/>
      <c r="S605" s="41"/>
      <c r="T605" s="41"/>
      <c r="U605" s="41"/>
      <c r="V605" s="41"/>
      <c r="W605" s="41"/>
      <c r="X605" s="41"/>
      <c r="Y605" s="41"/>
      <c r="Z605" s="41"/>
    </row>
    <row r="606" spans="3:26" s="6" customFormat="1" ht="15">
      <c r="C606" s="60"/>
      <c r="D606" s="60"/>
      <c r="E606" s="60"/>
      <c r="F606" s="60"/>
      <c r="G606" s="60"/>
      <c r="H606" s="60"/>
      <c r="I606" s="60"/>
      <c r="R606" s="41"/>
      <c r="S606" s="41"/>
      <c r="T606" s="41"/>
      <c r="U606" s="41"/>
      <c r="V606" s="41"/>
      <c r="W606" s="41"/>
      <c r="X606" s="41"/>
      <c r="Y606" s="41"/>
      <c r="Z606" s="41"/>
    </row>
    <row r="607" spans="3:26" s="6" customFormat="1" ht="15">
      <c r="C607" s="60"/>
      <c r="D607" s="60"/>
      <c r="E607" s="60"/>
      <c r="F607" s="60"/>
      <c r="G607" s="60"/>
      <c r="H607" s="60"/>
      <c r="I607" s="60"/>
      <c r="R607" s="41"/>
      <c r="S607" s="41"/>
      <c r="T607" s="41"/>
      <c r="U607" s="41"/>
      <c r="V607" s="41"/>
      <c r="W607" s="41"/>
      <c r="X607" s="41"/>
      <c r="Y607" s="41"/>
      <c r="Z607" s="41"/>
    </row>
    <row r="608" spans="3:26" s="6" customFormat="1" ht="15">
      <c r="C608" s="60"/>
      <c r="D608" s="60"/>
      <c r="E608" s="60"/>
      <c r="F608" s="60"/>
      <c r="G608" s="60"/>
      <c r="H608" s="60"/>
      <c r="I608" s="60"/>
      <c r="R608" s="41"/>
      <c r="S608" s="41"/>
      <c r="T608" s="41"/>
      <c r="U608" s="41"/>
      <c r="V608" s="41"/>
      <c r="W608" s="41"/>
      <c r="X608" s="41"/>
      <c r="Y608" s="41"/>
      <c r="Z608" s="41"/>
    </row>
    <row r="609" spans="3:26" s="6" customFormat="1" ht="15">
      <c r="C609" s="60"/>
      <c r="D609" s="60"/>
      <c r="E609" s="60"/>
      <c r="F609" s="60"/>
      <c r="G609" s="60"/>
      <c r="H609" s="60"/>
      <c r="I609" s="60"/>
      <c r="R609" s="41"/>
      <c r="S609" s="41"/>
      <c r="T609" s="41"/>
      <c r="U609" s="41"/>
      <c r="V609" s="41"/>
      <c r="W609" s="41"/>
      <c r="X609" s="41"/>
      <c r="Y609" s="41"/>
      <c r="Z609" s="41"/>
    </row>
    <row r="610" spans="3:26" s="6" customFormat="1" ht="15">
      <c r="C610" s="60"/>
      <c r="D610" s="60"/>
      <c r="E610" s="60"/>
      <c r="F610" s="60"/>
      <c r="G610" s="60"/>
      <c r="H610" s="60"/>
      <c r="I610" s="60"/>
      <c r="R610" s="41"/>
      <c r="S610" s="41"/>
      <c r="T610" s="41"/>
      <c r="U610" s="41"/>
      <c r="V610" s="41"/>
      <c r="W610" s="41"/>
      <c r="X610" s="41"/>
      <c r="Y610" s="41"/>
      <c r="Z610" s="41"/>
    </row>
    <row r="611" spans="3:26" s="6" customFormat="1" ht="15">
      <c r="C611" s="60"/>
      <c r="D611" s="60"/>
      <c r="E611" s="60"/>
      <c r="F611" s="60"/>
      <c r="G611" s="60"/>
      <c r="H611" s="60"/>
      <c r="I611" s="60"/>
      <c r="R611" s="41"/>
      <c r="S611" s="41"/>
      <c r="T611" s="41"/>
      <c r="U611" s="41"/>
      <c r="V611" s="41"/>
      <c r="W611" s="41"/>
      <c r="X611" s="41"/>
      <c r="Y611" s="41"/>
      <c r="Z611" s="41"/>
    </row>
    <row r="612" spans="3:26" s="6" customFormat="1" ht="15">
      <c r="C612" s="60"/>
      <c r="D612" s="60"/>
      <c r="E612" s="60"/>
      <c r="F612" s="60"/>
      <c r="G612" s="60"/>
      <c r="H612" s="60"/>
      <c r="I612" s="60"/>
      <c r="R612" s="41"/>
      <c r="S612" s="41"/>
      <c r="T612" s="41"/>
      <c r="U612" s="41"/>
      <c r="V612" s="41"/>
      <c r="W612" s="41"/>
      <c r="X612" s="41"/>
      <c r="Y612" s="41"/>
      <c r="Z612" s="41"/>
    </row>
    <row r="613" spans="3:26" s="6" customFormat="1" ht="15">
      <c r="C613" s="60"/>
      <c r="D613" s="60"/>
      <c r="E613" s="60"/>
      <c r="F613" s="60"/>
      <c r="G613" s="60"/>
      <c r="H613" s="60"/>
      <c r="I613" s="60"/>
      <c r="R613" s="41"/>
      <c r="S613" s="41"/>
      <c r="T613" s="41"/>
      <c r="U613" s="41"/>
      <c r="V613" s="41"/>
      <c r="W613" s="41"/>
      <c r="X613" s="41"/>
      <c r="Y613" s="41"/>
      <c r="Z613" s="41"/>
    </row>
    <row r="614" spans="3:26" s="6" customFormat="1" ht="15">
      <c r="C614" s="60"/>
      <c r="D614" s="60"/>
      <c r="E614" s="60"/>
      <c r="F614" s="60"/>
      <c r="G614" s="60"/>
      <c r="H614" s="60"/>
      <c r="I614" s="60"/>
      <c r="R614" s="41"/>
      <c r="S614" s="41"/>
      <c r="T614" s="41"/>
      <c r="U614" s="41"/>
      <c r="V614" s="41"/>
      <c r="W614" s="41"/>
      <c r="X614" s="41"/>
      <c r="Y614" s="41"/>
      <c r="Z614" s="41"/>
    </row>
    <row r="615" spans="3:26" s="6" customFormat="1" ht="15">
      <c r="C615" s="60"/>
      <c r="D615" s="60"/>
      <c r="E615" s="60"/>
      <c r="F615" s="60"/>
      <c r="G615" s="60"/>
      <c r="H615" s="60"/>
      <c r="I615" s="60"/>
      <c r="R615" s="41"/>
      <c r="S615" s="41"/>
      <c r="T615" s="41"/>
      <c r="U615" s="41"/>
      <c r="V615" s="41"/>
      <c r="W615" s="41"/>
      <c r="X615" s="41"/>
      <c r="Y615" s="41"/>
      <c r="Z615" s="41"/>
    </row>
    <row r="616" spans="3:26" s="6" customFormat="1" ht="15">
      <c r="C616" s="60"/>
      <c r="D616" s="60"/>
      <c r="E616" s="60"/>
      <c r="F616" s="60"/>
      <c r="G616" s="60"/>
      <c r="H616" s="60"/>
      <c r="I616" s="60"/>
      <c r="R616" s="41"/>
      <c r="S616" s="41"/>
      <c r="T616" s="41"/>
      <c r="U616" s="41"/>
      <c r="V616" s="41"/>
      <c r="W616" s="41"/>
      <c r="X616" s="41"/>
      <c r="Y616" s="41"/>
      <c r="Z616" s="41"/>
    </row>
    <row r="617" spans="3:26" s="6" customFormat="1" ht="15">
      <c r="C617" s="60"/>
      <c r="D617" s="60"/>
      <c r="E617" s="60"/>
      <c r="F617" s="60"/>
      <c r="G617" s="60"/>
      <c r="H617" s="60"/>
      <c r="I617" s="60"/>
      <c r="R617" s="41"/>
      <c r="S617" s="41"/>
      <c r="T617" s="41"/>
      <c r="U617" s="41"/>
      <c r="V617" s="41"/>
      <c r="W617" s="41"/>
      <c r="X617" s="41"/>
      <c r="Y617" s="41"/>
      <c r="Z617" s="41"/>
    </row>
    <row r="618" spans="3:26" s="6" customFormat="1" ht="15">
      <c r="C618" s="60"/>
      <c r="D618" s="60"/>
      <c r="E618" s="60"/>
      <c r="F618" s="60"/>
      <c r="G618" s="60"/>
      <c r="H618" s="60"/>
      <c r="I618" s="60"/>
      <c r="R618" s="41"/>
      <c r="S618" s="41"/>
      <c r="T618" s="41"/>
      <c r="U618" s="41"/>
      <c r="V618" s="41"/>
      <c r="W618" s="41"/>
      <c r="X618" s="41"/>
      <c r="Y618" s="41"/>
      <c r="Z618" s="41"/>
    </row>
    <row r="619" spans="3:26" s="6" customFormat="1" ht="15">
      <c r="C619" s="60"/>
      <c r="D619" s="60"/>
      <c r="E619" s="60"/>
      <c r="F619" s="60"/>
      <c r="G619" s="60"/>
      <c r="H619" s="60"/>
      <c r="I619" s="60"/>
      <c r="R619" s="41"/>
      <c r="S619" s="41"/>
      <c r="T619" s="41"/>
      <c r="U619" s="41"/>
      <c r="V619" s="41"/>
      <c r="W619" s="41"/>
      <c r="X619" s="41"/>
      <c r="Y619" s="41"/>
      <c r="Z619" s="41"/>
    </row>
    <row r="620" spans="3:26" s="6" customFormat="1" ht="15">
      <c r="C620" s="60"/>
      <c r="D620" s="60"/>
      <c r="E620" s="60"/>
      <c r="F620" s="60"/>
      <c r="G620" s="60"/>
      <c r="H620" s="60"/>
      <c r="I620" s="60"/>
      <c r="R620" s="41"/>
      <c r="S620" s="41"/>
      <c r="T620" s="41"/>
      <c r="U620" s="41"/>
      <c r="V620" s="41"/>
      <c r="W620" s="41"/>
      <c r="X620" s="41"/>
      <c r="Y620" s="41"/>
      <c r="Z620" s="41"/>
    </row>
    <row r="621" spans="3:26" s="6" customFormat="1" ht="15">
      <c r="C621" s="60"/>
      <c r="D621" s="60"/>
      <c r="E621" s="60"/>
      <c r="F621" s="60"/>
      <c r="G621" s="60"/>
      <c r="H621" s="60"/>
      <c r="I621" s="60"/>
      <c r="R621" s="41"/>
      <c r="S621" s="41"/>
      <c r="T621" s="41"/>
      <c r="U621" s="41"/>
      <c r="V621" s="41"/>
      <c r="W621" s="41"/>
      <c r="X621" s="41"/>
      <c r="Y621" s="41"/>
      <c r="Z621" s="41"/>
    </row>
    <row r="622" spans="3:26" s="6" customFormat="1" ht="15">
      <c r="C622" s="60"/>
      <c r="D622" s="60"/>
      <c r="E622" s="60"/>
      <c r="F622" s="60"/>
      <c r="G622" s="60"/>
      <c r="H622" s="60"/>
      <c r="I622" s="60"/>
      <c r="R622" s="41"/>
      <c r="S622" s="41"/>
      <c r="T622" s="41"/>
      <c r="U622" s="41"/>
      <c r="V622" s="41"/>
      <c r="W622" s="41"/>
      <c r="X622" s="41"/>
      <c r="Y622" s="41"/>
      <c r="Z622" s="41"/>
    </row>
    <row r="623" spans="3:26" s="6" customFormat="1" ht="15">
      <c r="C623" s="60"/>
      <c r="D623" s="60"/>
      <c r="E623" s="60"/>
      <c r="F623" s="60"/>
      <c r="G623" s="60"/>
      <c r="H623" s="60"/>
      <c r="I623" s="60"/>
      <c r="R623" s="41"/>
      <c r="S623" s="41"/>
      <c r="T623" s="41"/>
      <c r="U623" s="41"/>
      <c r="V623" s="41"/>
      <c r="W623" s="41"/>
      <c r="X623" s="41"/>
      <c r="Y623" s="41"/>
      <c r="Z623" s="41"/>
    </row>
    <row r="624" spans="3:26" s="6" customFormat="1" ht="15">
      <c r="C624" s="60"/>
      <c r="D624" s="60"/>
      <c r="E624" s="60"/>
      <c r="F624" s="60"/>
      <c r="G624" s="60"/>
      <c r="H624" s="60"/>
      <c r="I624" s="60"/>
      <c r="R624" s="41"/>
      <c r="S624" s="41"/>
      <c r="T624" s="41"/>
      <c r="U624" s="41"/>
      <c r="V624" s="41"/>
      <c r="W624" s="41"/>
      <c r="X624" s="41"/>
      <c r="Y624" s="41"/>
      <c r="Z624" s="41"/>
    </row>
    <row r="625" spans="3:26" s="6" customFormat="1" ht="15">
      <c r="C625" s="60"/>
      <c r="D625" s="60"/>
      <c r="E625" s="60"/>
      <c r="F625" s="60"/>
      <c r="G625" s="60"/>
      <c r="H625" s="60"/>
      <c r="I625" s="60"/>
      <c r="R625" s="41"/>
      <c r="S625" s="41"/>
      <c r="T625" s="41"/>
      <c r="U625" s="41"/>
      <c r="V625" s="41"/>
      <c r="W625" s="41"/>
      <c r="X625" s="41"/>
      <c r="Y625" s="41"/>
      <c r="Z625" s="41"/>
    </row>
    <row r="626" spans="3:26" s="6" customFormat="1" ht="15">
      <c r="C626" s="60"/>
      <c r="D626" s="60"/>
      <c r="E626" s="60"/>
      <c r="F626" s="60"/>
      <c r="G626" s="60"/>
      <c r="H626" s="60"/>
      <c r="I626" s="60"/>
      <c r="R626" s="41"/>
      <c r="S626" s="41"/>
      <c r="T626" s="41"/>
      <c r="U626" s="41"/>
      <c r="V626" s="41"/>
      <c r="W626" s="41"/>
      <c r="X626" s="41"/>
      <c r="Y626" s="41"/>
      <c r="Z626" s="41"/>
    </row>
    <row r="627" spans="3:26" s="6" customFormat="1" ht="15">
      <c r="C627" s="60"/>
      <c r="D627" s="60"/>
      <c r="E627" s="60"/>
      <c r="F627" s="60"/>
      <c r="G627" s="60"/>
      <c r="H627" s="60"/>
      <c r="I627" s="60"/>
      <c r="R627" s="41"/>
      <c r="S627" s="41"/>
      <c r="T627" s="41"/>
      <c r="U627" s="41"/>
      <c r="V627" s="41"/>
      <c r="W627" s="41"/>
      <c r="X627" s="41"/>
      <c r="Y627" s="41"/>
      <c r="Z627" s="41"/>
    </row>
    <row r="628" spans="3:26" s="6" customFormat="1" ht="15">
      <c r="C628" s="60"/>
      <c r="D628" s="60"/>
      <c r="E628" s="60"/>
      <c r="F628" s="60"/>
      <c r="G628" s="60"/>
      <c r="H628" s="60"/>
      <c r="I628" s="60"/>
      <c r="R628" s="41"/>
      <c r="S628" s="41"/>
      <c r="T628" s="41"/>
      <c r="U628" s="41"/>
      <c r="V628" s="41"/>
      <c r="W628" s="41"/>
      <c r="X628" s="41"/>
      <c r="Y628" s="41"/>
      <c r="Z628" s="41"/>
    </row>
    <row r="629" spans="3:26" s="6" customFormat="1" ht="15">
      <c r="C629" s="60"/>
      <c r="D629" s="60"/>
      <c r="E629" s="60"/>
      <c r="F629" s="60"/>
      <c r="G629" s="60"/>
      <c r="H629" s="60"/>
      <c r="I629" s="60"/>
      <c r="R629" s="41"/>
      <c r="S629" s="41"/>
      <c r="T629" s="41"/>
      <c r="U629" s="41"/>
      <c r="V629" s="41"/>
      <c r="W629" s="41"/>
      <c r="X629" s="41"/>
      <c r="Y629" s="41"/>
      <c r="Z629" s="41"/>
    </row>
    <row r="630" spans="3:26" s="6" customFormat="1" ht="15">
      <c r="C630" s="60"/>
      <c r="D630" s="60"/>
      <c r="E630" s="60"/>
      <c r="F630" s="60"/>
      <c r="G630" s="60"/>
      <c r="H630" s="60"/>
      <c r="I630" s="60"/>
      <c r="R630" s="41"/>
      <c r="S630" s="41"/>
      <c r="T630" s="41"/>
      <c r="U630" s="41"/>
      <c r="V630" s="41"/>
      <c r="W630" s="41"/>
      <c r="X630" s="41"/>
      <c r="Y630" s="41"/>
      <c r="Z630" s="41"/>
    </row>
    <row r="631" spans="3:26" s="6" customFormat="1" ht="15">
      <c r="C631" s="60"/>
      <c r="D631" s="60"/>
      <c r="E631" s="60"/>
      <c r="F631" s="60"/>
      <c r="G631" s="60"/>
      <c r="H631" s="60"/>
      <c r="I631" s="60"/>
      <c r="R631" s="41"/>
      <c r="S631" s="41"/>
      <c r="T631" s="41"/>
      <c r="U631" s="41"/>
      <c r="V631" s="41"/>
      <c r="W631" s="41"/>
      <c r="X631" s="41"/>
      <c r="Y631" s="41"/>
      <c r="Z631" s="41"/>
    </row>
    <row r="632" spans="3:26" s="6" customFormat="1" ht="15">
      <c r="C632" s="60"/>
      <c r="D632" s="60"/>
      <c r="E632" s="60"/>
      <c r="F632" s="60"/>
      <c r="G632" s="60"/>
      <c r="H632" s="60"/>
      <c r="I632" s="60"/>
      <c r="R632" s="41"/>
      <c r="S632" s="41"/>
      <c r="T632" s="41"/>
      <c r="U632" s="41"/>
      <c r="V632" s="41"/>
      <c r="W632" s="41"/>
      <c r="X632" s="41"/>
      <c r="Y632" s="41"/>
      <c r="Z632" s="41"/>
    </row>
    <row r="633" spans="3:26" s="6" customFormat="1" ht="15">
      <c r="C633" s="60"/>
      <c r="D633" s="60"/>
      <c r="E633" s="60"/>
      <c r="F633" s="60"/>
      <c r="G633" s="60"/>
      <c r="H633" s="60"/>
      <c r="I633" s="60"/>
      <c r="R633" s="41"/>
      <c r="S633" s="41"/>
      <c r="T633" s="41"/>
      <c r="U633" s="41"/>
      <c r="V633" s="41"/>
      <c r="W633" s="41"/>
      <c r="X633" s="41"/>
      <c r="Y633" s="41"/>
      <c r="Z633" s="41"/>
    </row>
    <row r="634" spans="3:26" s="6" customFormat="1" ht="15">
      <c r="C634" s="60"/>
      <c r="D634" s="60"/>
      <c r="E634" s="60"/>
      <c r="F634" s="60"/>
      <c r="G634" s="60"/>
      <c r="H634" s="60"/>
      <c r="I634" s="60"/>
      <c r="R634" s="41"/>
      <c r="S634" s="41"/>
      <c r="T634" s="41"/>
      <c r="U634" s="41"/>
      <c r="V634" s="41"/>
      <c r="W634" s="41"/>
      <c r="X634" s="41"/>
      <c r="Y634" s="41"/>
      <c r="Z634" s="41"/>
    </row>
    <row r="635" spans="3:26" s="6" customFormat="1" ht="15">
      <c r="C635" s="60"/>
      <c r="D635" s="60"/>
      <c r="E635" s="60"/>
      <c r="F635" s="60"/>
      <c r="G635" s="60"/>
      <c r="H635" s="60"/>
      <c r="I635" s="60"/>
      <c r="R635" s="41"/>
      <c r="S635" s="41"/>
      <c r="T635" s="41"/>
      <c r="U635" s="41"/>
      <c r="V635" s="41"/>
      <c r="W635" s="41"/>
      <c r="X635" s="41"/>
      <c r="Y635" s="41"/>
      <c r="Z635" s="41"/>
    </row>
    <row r="636" spans="3:26" s="6" customFormat="1" ht="15">
      <c r="C636" s="60"/>
      <c r="D636" s="60"/>
      <c r="E636" s="60"/>
      <c r="F636" s="60"/>
      <c r="G636" s="60"/>
      <c r="H636" s="60"/>
      <c r="I636" s="60"/>
      <c r="R636" s="41"/>
      <c r="S636" s="41"/>
      <c r="T636" s="41"/>
      <c r="U636" s="41"/>
      <c r="V636" s="41"/>
      <c r="W636" s="41"/>
      <c r="X636" s="41"/>
      <c r="Y636" s="41"/>
      <c r="Z636" s="41"/>
    </row>
    <row r="637" spans="3:26" s="6" customFormat="1" ht="15">
      <c r="C637" s="60"/>
      <c r="D637" s="60"/>
      <c r="E637" s="60"/>
      <c r="F637" s="60"/>
      <c r="G637" s="60"/>
      <c r="H637" s="60"/>
      <c r="I637" s="60"/>
      <c r="R637" s="41"/>
      <c r="S637" s="41"/>
      <c r="T637" s="41"/>
      <c r="U637" s="41"/>
      <c r="V637" s="41"/>
      <c r="W637" s="41"/>
      <c r="X637" s="41"/>
      <c r="Y637" s="41"/>
      <c r="Z637" s="41"/>
    </row>
    <row r="638" spans="3:26" s="6" customFormat="1" ht="15">
      <c r="C638" s="60"/>
      <c r="D638" s="60"/>
      <c r="E638" s="60"/>
      <c r="F638" s="60"/>
      <c r="G638" s="60"/>
      <c r="H638" s="60"/>
      <c r="I638" s="60"/>
      <c r="R638" s="41"/>
      <c r="S638" s="41"/>
      <c r="T638" s="41"/>
      <c r="U638" s="41"/>
      <c r="V638" s="41"/>
      <c r="W638" s="41"/>
      <c r="X638" s="41"/>
      <c r="Y638" s="41"/>
      <c r="Z638" s="41"/>
    </row>
    <row r="639" spans="3:26" s="6" customFormat="1" ht="15">
      <c r="C639" s="60"/>
      <c r="D639" s="60"/>
      <c r="E639" s="60"/>
      <c r="F639" s="60"/>
      <c r="G639" s="60"/>
      <c r="H639" s="60"/>
      <c r="I639" s="60"/>
      <c r="R639" s="41"/>
      <c r="S639" s="41"/>
      <c r="T639" s="41"/>
      <c r="U639" s="41"/>
      <c r="V639" s="41"/>
      <c r="W639" s="41"/>
      <c r="X639" s="41"/>
      <c r="Y639" s="41"/>
      <c r="Z639" s="41"/>
    </row>
    <row r="640" spans="3:26" s="6" customFormat="1" ht="15">
      <c r="C640" s="60"/>
      <c r="D640" s="60"/>
      <c r="E640" s="60"/>
      <c r="F640" s="60"/>
      <c r="G640" s="60"/>
      <c r="H640" s="60"/>
      <c r="I640" s="60"/>
      <c r="R640" s="41"/>
      <c r="S640" s="41"/>
      <c r="T640" s="41"/>
      <c r="U640" s="41"/>
      <c r="V640" s="41"/>
      <c r="W640" s="41"/>
      <c r="X640" s="41"/>
      <c r="Y640" s="41"/>
      <c r="Z640" s="41"/>
    </row>
    <row r="641" spans="3:26" s="6" customFormat="1" ht="15">
      <c r="C641" s="60"/>
      <c r="D641" s="60"/>
      <c r="E641" s="60"/>
      <c r="F641" s="60"/>
      <c r="G641" s="60"/>
      <c r="H641" s="60"/>
      <c r="I641" s="60"/>
      <c r="R641" s="41"/>
      <c r="S641" s="41"/>
      <c r="T641" s="41"/>
      <c r="U641" s="41"/>
      <c r="V641" s="41"/>
      <c r="W641" s="41"/>
      <c r="X641" s="41"/>
      <c r="Y641" s="41"/>
      <c r="Z641" s="41"/>
    </row>
    <row r="642" spans="3:26" s="6" customFormat="1" ht="15">
      <c r="C642" s="60"/>
      <c r="D642" s="60"/>
      <c r="E642" s="60"/>
      <c r="F642" s="60"/>
      <c r="G642" s="60"/>
      <c r="H642" s="60"/>
      <c r="I642" s="60"/>
      <c r="R642" s="41"/>
      <c r="S642" s="41"/>
      <c r="T642" s="41"/>
      <c r="U642" s="41"/>
      <c r="V642" s="41"/>
      <c r="W642" s="41"/>
      <c r="X642" s="41"/>
      <c r="Y642" s="41"/>
      <c r="Z642" s="41"/>
    </row>
    <row r="643" spans="3:26" s="6" customFormat="1" ht="15">
      <c r="C643" s="60"/>
      <c r="D643" s="60"/>
      <c r="E643" s="60"/>
      <c r="F643" s="60"/>
      <c r="G643" s="60"/>
      <c r="H643" s="60"/>
      <c r="I643" s="60"/>
      <c r="R643" s="41"/>
      <c r="S643" s="41"/>
      <c r="T643" s="41"/>
      <c r="U643" s="41"/>
      <c r="V643" s="41"/>
      <c r="W643" s="41"/>
      <c r="X643" s="41"/>
      <c r="Y643" s="41"/>
      <c r="Z643" s="41"/>
    </row>
    <row r="644" spans="3:26" s="6" customFormat="1" ht="15">
      <c r="C644" s="60"/>
      <c r="D644" s="60"/>
      <c r="E644" s="60"/>
      <c r="F644" s="60"/>
      <c r="G644" s="60"/>
      <c r="H644" s="60"/>
      <c r="I644" s="60"/>
      <c r="R644" s="41"/>
      <c r="S644" s="41"/>
      <c r="T644" s="41"/>
      <c r="U644" s="41"/>
      <c r="V644" s="41"/>
      <c r="W644" s="41"/>
      <c r="X644" s="41"/>
      <c r="Y644" s="41"/>
      <c r="Z644" s="41"/>
    </row>
    <row r="645" spans="3:26" s="6" customFormat="1" ht="15">
      <c r="C645" s="60"/>
      <c r="D645" s="60"/>
      <c r="E645" s="60"/>
      <c r="F645" s="60"/>
      <c r="G645" s="60"/>
      <c r="H645" s="60"/>
      <c r="I645" s="60"/>
      <c r="R645" s="41"/>
      <c r="S645" s="41"/>
      <c r="T645" s="41"/>
      <c r="U645" s="41"/>
      <c r="V645" s="41"/>
      <c r="W645" s="41"/>
      <c r="X645" s="41"/>
      <c r="Y645" s="41"/>
      <c r="Z645" s="41"/>
    </row>
    <row r="646" spans="3:26" s="6" customFormat="1" ht="15">
      <c r="C646" s="60"/>
      <c r="D646" s="60"/>
      <c r="E646" s="60"/>
      <c r="F646" s="60"/>
      <c r="G646" s="60"/>
      <c r="H646" s="60"/>
      <c r="I646" s="60"/>
      <c r="R646" s="41"/>
      <c r="S646" s="41"/>
      <c r="T646" s="41"/>
      <c r="U646" s="41"/>
      <c r="V646" s="41"/>
      <c r="W646" s="41"/>
      <c r="X646" s="41"/>
      <c r="Y646" s="41"/>
      <c r="Z646" s="41"/>
    </row>
    <row r="647" spans="3:26" s="6" customFormat="1" ht="15">
      <c r="C647" s="60"/>
      <c r="D647" s="60"/>
      <c r="E647" s="60"/>
      <c r="F647" s="60"/>
      <c r="G647" s="60"/>
      <c r="H647" s="60"/>
      <c r="I647" s="60"/>
      <c r="R647" s="41"/>
      <c r="S647" s="41"/>
      <c r="T647" s="41"/>
      <c r="U647" s="41"/>
      <c r="V647" s="41"/>
      <c r="W647" s="41"/>
      <c r="X647" s="41"/>
      <c r="Y647" s="41"/>
      <c r="Z647" s="41"/>
    </row>
    <row r="648" spans="3:26" s="6" customFormat="1" ht="15">
      <c r="C648" s="60"/>
      <c r="D648" s="60"/>
      <c r="E648" s="60"/>
      <c r="F648" s="60"/>
      <c r="G648" s="60"/>
      <c r="H648" s="60"/>
      <c r="I648" s="60"/>
      <c r="R648" s="41"/>
      <c r="S648" s="41"/>
      <c r="T648" s="41"/>
      <c r="U648" s="41"/>
      <c r="V648" s="41"/>
      <c r="W648" s="41"/>
      <c r="X648" s="41"/>
      <c r="Y648" s="41"/>
      <c r="Z648" s="41"/>
    </row>
    <row r="649" spans="3:26" s="6" customFormat="1" ht="15">
      <c r="C649" s="60"/>
      <c r="D649" s="60"/>
      <c r="E649" s="60"/>
      <c r="F649" s="60"/>
      <c r="G649" s="60"/>
      <c r="H649" s="60"/>
      <c r="I649" s="60"/>
      <c r="R649" s="41"/>
      <c r="S649" s="41"/>
      <c r="T649" s="41"/>
      <c r="U649" s="41"/>
      <c r="V649" s="41"/>
      <c r="W649" s="41"/>
      <c r="X649" s="41"/>
      <c r="Y649" s="41"/>
      <c r="Z649" s="41"/>
    </row>
    <row r="650" spans="3:26" s="6" customFormat="1" ht="15">
      <c r="C650" s="60"/>
      <c r="D650" s="60"/>
      <c r="E650" s="60"/>
      <c r="F650" s="60"/>
      <c r="G650" s="60"/>
      <c r="H650" s="60"/>
      <c r="I650" s="60"/>
      <c r="R650" s="41"/>
      <c r="S650" s="41"/>
      <c r="T650" s="41"/>
      <c r="U650" s="41"/>
      <c r="V650" s="41"/>
      <c r="W650" s="41"/>
      <c r="X650" s="41"/>
      <c r="Y650" s="41"/>
      <c r="Z650" s="41"/>
    </row>
    <row r="651" spans="3:26" s="6" customFormat="1" ht="15">
      <c r="C651" s="60"/>
      <c r="D651" s="60"/>
      <c r="E651" s="60"/>
      <c r="F651" s="60"/>
      <c r="G651" s="60"/>
      <c r="H651" s="60"/>
      <c r="I651" s="60"/>
      <c r="R651" s="41"/>
      <c r="S651" s="41"/>
      <c r="T651" s="41"/>
      <c r="U651" s="41"/>
      <c r="V651" s="41"/>
      <c r="W651" s="41"/>
      <c r="X651" s="41"/>
      <c r="Y651" s="41"/>
      <c r="Z651" s="41"/>
    </row>
    <row r="652" spans="3:26" s="6" customFormat="1" ht="15">
      <c r="C652" s="60"/>
      <c r="D652" s="60"/>
      <c r="E652" s="60"/>
      <c r="F652" s="60"/>
      <c r="G652" s="60"/>
      <c r="H652" s="60"/>
      <c r="I652" s="60"/>
      <c r="R652" s="41"/>
      <c r="S652" s="41"/>
      <c r="T652" s="41"/>
      <c r="U652" s="41"/>
      <c r="V652" s="41"/>
      <c r="W652" s="41"/>
      <c r="X652" s="41"/>
      <c r="Y652" s="41"/>
      <c r="Z652" s="41"/>
    </row>
    <row r="653" spans="3:26" s="6" customFormat="1" ht="15">
      <c r="C653" s="60"/>
      <c r="D653" s="60"/>
      <c r="E653" s="60"/>
      <c r="F653" s="60"/>
      <c r="G653" s="60"/>
      <c r="H653" s="60"/>
      <c r="I653" s="60"/>
      <c r="R653" s="41"/>
      <c r="S653" s="41"/>
      <c r="T653" s="41"/>
      <c r="U653" s="41"/>
      <c r="V653" s="41"/>
      <c r="W653" s="41"/>
      <c r="X653" s="41"/>
      <c r="Y653" s="41"/>
      <c r="Z653" s="41"/>
    </row>
    <row r="654" spans="3:26" s="6" customFormat="1" ht="15">
      <c r="C654" s="60"/>
      <c r="D654" s="60"/>
      <c r="E654" s="60"/>
      <c r="F654" s="60"/>
      <c r="G654" s="60"/>
      <c r="H654" s="60"/>
      <c r="I654" s="60"/>
      <c r="R654" s="41"/>
      <c r="S654" s="41"/>
      <c r="T654" s="41"/>
      <c r="U654" s="41"/>
      <c r="V654" s="41"/>
      <c r="W654" s="41"/>
      <c r="X654" s="41"/>
      <c r="Y654" s="41"/>
      <c r="Z654" s="41"/>
    </row>
    <row r="655" spans="3:26" s="6" customFormat="1" ht="15">
      <c r="C655" s="60"/>
      <c r="D655" s="60"/>
      <c r="E655" s="60"/>
      <c r="F655" s="60"/>
      <c r="G655" s="60"/>
      <c r="H655" s="60"/>
      <c r="I655" s="60"/>
      <c r="R655" s="41"/>
      <c r="S655" s="41"/>
      <c r="T655" s="41"/>
      <c r="U655" s="41"/>
      <c r="V655" s="41"/>
      <c r="W655" s="41"/>
      <c r="X655" s="41"/>
      <c r="Y655" s="41"/>
      <c r="Z655" s="41"/>
    </row>
    <row r="656" spans="3:26" s="6" customFormat="1" ht="15">
      <c r="C656" s="60"/>
      <c r="D656" s="60"/>
      <c r="E656" s="60"/>
      <c r="F656" s="60"/>
      <c r="G656" s="60"/>
      <c r="H656" s="60"/>
      <c r="I656" s="60"/>
      <c r="R656" s="41"/>
      <c r="S656" s="41"/>
      <c r="T656" s="41"/>
      <c r="U656" s="41"/>
      <c r="V656" s="41"/>
      <c r="W656" s="41"/>
      <c r="X656" s="41"/>
      <c r="Y656" s="41"/>
      <c r="Z656" s="41"/>
    </row>
    <row r="657" spans="3:26" s="6" customFormat="1" ht="15">
      <c r="C657" s="60"/>
      <c r="D657" s="60"/>
      <c r="E657" s="60"/>
      <c r="F657" s="60"/>
      <c r="G657" s="60"/>
      <c r="H657" s="60"/>
      <c r="I657" s="60"/>
      <c r="R657" s="41"/>
      <c r="S657" s="41"/>
      <c r="T657" s="41"/>
      <c r="U657" s="41"/>
      <c r="V657" s="41"/>
      <c r="W657" s="41"/>
      <c r="X657" s="41"/>
      <c r="Y657" s="41"/>
      <c r="Z657" s="41"/>
    </row>
    <row r="658" spans="3:26" s="6" customFormat="1" ht="15">
      <c r="C658" s="60"/>
      <c r="D658" s="60"/>
      <c r="E658" s="60"/>
      <c r="F658" s="60"/>
      <c r="G658" s="60"/>
      <c r="H658" s="60"/>
      <c r="I658" s="60"/>
      <c r="R658" s="41"/>
      <c r="S658" s="41"/>
      <c r="T658" s="41"/>
      <c r="U658" s="41"/>
      <c r="V658" s="41"/>
      <c r="W658" s="41"/>
      <c r="X658" s="41"/>
      <c r="Y658" s="41"/>
      <c r="Z658" s="41"/>
    </row>
    <row r="659" spans="3:26" s="6" customFormat="1" ht="15">
      <c r="C659" s="60"/>
      <c r="D659" s="60"/>
      <c r="E659" s="60"/>
      <c r="F659" s="60"/>
      <c r="G659" s="60"/>
      <c r="H659" s="60"/>
      <c r="I659" s="60"/>
      <c r="R659" s="41"/>
      <c r="S659" s="41"/>
      <c r="T659" s="41"/>
      <c r="U659" s="41"/>
      <c r="V659" s="41"/>
      <c r="W659" s="41"/>
      <c r="X659" s="41"/>
      <c r="Y659" s="41"/>
      <c r="Z659" s="41"/>
    </row>
    <row r="660" spans="3:26" s="6" customFormat="1" ht="15">
      <c r="C660" s="60"/>
      <c r="D660" s="60"/>
      <c r="E660" s="60"/>
      <c r="F660" s="60"/>
      <c r="G660" s="60"/>
      <c r="H660" s="60"/>
      <c r="I660" s="60"/>
      <c r="R660" s="41"/>
      <c r="S660" s="41"/>
      <c r="T660" s="41"/>
      <c r="U660" s="41"/>
      <c r="V660" s="41"/>
      <c r="W660" s="41"/>
      <c r="X660" s="41"/>
      <c r="Y660" s="41"/>
      <c r="Z660" s="41"/>
    </row>
    <row r="661" spans="3:26" s="6" customFormat="1" ht="15">
      <c r="C661" s="60"/>
      <c r="D661" s="60"/>
      <c r="E661" s="60"/>
      <c r="F661" s="60"/>
      <c r="G661" s="60"/>
      <c r="H661" s="60"/>
      <c r="I661" s="60"/>
      <c r="R661" s="41"/>
      <c r="S661" s="41"/>
      <c r="T661" s="41"/>
      <c r="U661" s="41"/>
      <c r="V661" s="41"/>
      <c r="W661" s="41"/>
      <c r="X661" s="41"/>
      <c r="Y661" s="41"/>
      <c r="Z661" s="41"/>
    </row>
    <row r="662" spans="3:26" s="6" customFormat="1" ht="15">
      <c r="C662" s="60"/>
      <c r="D662" s="60"/>
      <c r="E662" s="60"/>
      <c r="F662" s="60"/>
      <c r="G662" s="60"/>
      <c r="H662" s="60"/>
      <c r="I662" s="60"/>
      <c r="R662" s="41"/>
      <c r="S662" s="41"/>
      <c r="T662" s="41"/>
      <c r="U662" s="41"/>
      <c r="V662" s="41"/>
      <c r="W662" s="41"/>
      <c r="X662" s="41"/>
      <c r="Y662" s="41"/>
      <c r="Z662" s="41"/>
    </row>
    <row r="663" spans="3:26" s="6" customFormat="1" ht="15">
      <c r="C663" s="60"/>
      <c r="D663" s="60"/>
      <c r="E663" s="60"/>
      <c r="F663" s="60"/>
      <c r="G663" s="60"/>
      <c r="H663" s="60"/>
      <c r="I663" s="60"/>
      <c r="R663" s="41"/>
      <c r="S663" s="41"/>
      <c r="T663" s="41"/>
      <c r="U663" s="41"/>
      <c r="V663" s="41"/>
      <c r="W663" s="41"/>
      <c r="X663" s="41"/>
      <c r="Y663" s="41"/>
      <c r="Z663" s="41"/>
    </row>
    <row r="664" spans="3:26" s="6" customFormat="1" ht="15">
      <c r="C664" s="60"/>
      <c r="D664" s="60"/>
      <c r="E664" s="60"/>
      <c r="F664" s="60"/>
      <c r="G664" s="60"/>
      <c r="H664" s="60"/>
      <c r="I664" s="60"/>
      <c r="R664" s="41"/>
      <c r="S664" s="41"/>
      <c r="T664" s="41"/>
      <c r="U664" s="41"/>
      <c r="V664" s="41"/>
      <c r="W664" s="41"/>
      <c r="X664" s="41"/>
      <c r="Y664" s="41"/>
      <c r="Z664" s="41"/>
    </row>
    <row r="665" spans="3:26" s="6" customFormat="1" ht="15">
      <c r="C665" s="60"/>
      <c r="D665" s="60"/>
      <c r="E665" s="60"/>
      <c r="F665" s="60"/>
      <c r="G665" s="60"/>
      <c r="H665" s="60"/>
      <c r="I665" s="60"/>
      <c r="R665" s="41"/>
      <c r="S665" s="41"/>
      <c r="T665" s="41"/>
      <c r="U665" s="41"/>
      <c r="V665" s="41"/>
      <c r="W665" s="41"/>
      <c r="X665" s="41"/>
      <c r="Y665" s="41"/>
      <c r="Z665" s="41"/>
    </row>
    <row r="666" spans="3:26" s="6" customFormat="1" ht="15">
      <c r="C666" s="60"/>
      <c r="D666" s="60"/>
      <c r="E666" s="60"/>
      <c r="F666" s="60"/>
      <c r="G666" s="60"/>
      <c r="H666" s="60"/>
      <c r="I666" s="60"/>
      <c r="R666" s="41"/>
      <c r="S666" s="41"/>
      <c r="T666" s="41"/>
      <c r="U666" s="41"/>
      <c r="V666" s="41"/>
      <c r="W666" s="41"/>
      <c r="X666" s="41"/>
      <c r="Y666" s="41"/>
      <c r="Z666" s="41"/>
    </row>
    <row r="667" spans="3:26" s="6" customFormat="1" ht="15">
      <c r="C667" s="60"/>
      <c r="D667" s="60"/>
      <c r="E667" s="60"/>
      <c r="F667" s="60"/>
      <c r="G667" s="60"/>
      <c r="H667" s="60"/>
      <c r="I667" s="60"/>
      <c r="R667" s="41"/>
      <c r="S667" s="41"/>
      <c r="T667" s="41"/>
      <c r="U667" s="41"/>
      <c r="V667" s="41"/>
      <c r="W667" s="41"/>
      <c r="X667" s="41"/>
      <c r="Y667" s="41"/>
      <c r="Z667" s="41"/>
    </row>
    <row r="668" spans="3:26" s="6" customFormat="1" ht="15">
      <c r="C668" s="60"/>
      <c r="D668" s="60"/>
      <c r="E668" s="60"/>
      <c r="F668" s="60"/>
      <c r="G668" s="60"/>
      <c r="H668" s="60"/>
      <c r="I668" s="60"/>
      <c r="R668" s="41"/>
      <c r="S668" s="41"/>
      <c r="T668" s="41"/>
      <c r="U668" s="41"/>
      <c r="V668" s="41"/>
      <c r="W668" s="41"/>
      <c r="X668" s="41"/>
      <c r="Y668" s="41"/>
      <c r="Z668" s="41"/>
    </row>
    <row r="669" spans="3:26" s="6" customFormat="1" ht="15">
      <c r="C669" s="60"/>
      <c r="D669" s="60"/>
      <c r="E669" s="60"/>
      <c r="F669" s="60"/>
      <c r="G669" s="60"/>
      <c r="H669" s="60"/>
      <c r="I669" s="60"/>
      <c r="R669" s="41"/>
      <c r="S669" s="41"/>
      <c r="T669" s="41"/>
      <c r="U669" s="41"/>
      <c r="V669" s="41"/>
      <c r="W669" s="41"/>
      <c r="X669" s="41"/>
      <c r="Y669" s="41"/>
      <c r="Z669" s="41"/>
    </row>
    <row r="670" spans="3:26" s="6" customFormat="1" ht="15">
      <c r="C670" s="60"/>
      <c r="D670" s="60"/>
      <c r="E670" s="60"/>
      <c r="F670" s="60"/>
      <c r="G670" s="60"/>
      <c r="H670" s="60"/>
      <c r="I670" s="60"/>
      <c r="R670" s="41"/>
      <c r="S670" s="41"/>
      <c r="T670" s="41"/>
      <c r="U670" s="41"/>
      <c r="V670" s="41"/>
      <c r="W670" s="41"/>
      <c r="X670" s="41"/>
      <c r="Y670" s="41"/>
      <c r="Z670" s="41"/>
    </row>
    <row r="671" spans="3:26" s="6" customFormat="1" ht="15">
      <c r="C671" s="60"/>
      <c r="D671" s="60"/>
      <c r="E671" s="60"/>
      <c r="F671" s="60"/>
      <c r="G671" s="60"/>
      <c r="H671" s="60"/>
      <c r="I671" s="60"/>
      <c r="R671" s="41"/>
      <c r="S671" s="41"/>
      <c r="T671" s="41"/>
      <c r="U671" s="41"/>
      <c r="V671" s="41"/>
      <c r="W671" s="41"/>
      <c r="X671" s="41"/>
      <c r="Y671" s="41"/>
      <c r="Z671" s="41"/>
    </row>
    <row r="672" spans="3:26" s="6" customFormat="1" ht="15">
      <c r="C672" s="60"/>
      <c r="D672" s="60"/>
      <c r="E672" s="60"/>
      <c r="F672" s="60"/>
      <c r="G672" s="60"/>
      <c r="H672" s="60"/>
      <c r="I672" s="60"/>
      <c r="R672" s="41"/>
      <c r="S672" s="41"/>
      <c r="T672" s="41"/>
      <c r="U672" s="41"/>
      <c r="V672" s="41"/>
      <c r="W672" s="41"/>
      <c r="X672" s="41"/>
      <c r="Y672" s="41"/>
      <c r="Z672" s="41"/>
    </row>
    <row r="673" spans="3:26" s="6" customFormat="1" ht="15">
      <c r="C673" s="60"/>
      <c r="D673" s="60"/>
      <c r="E673" s="60"/>
      <c r="F673" s="60"/>
      <c r="G673" s="60"/>
      <c r="H673" s="60"/>
      <c r="I673" s="60"/>
      <c r="R673" s="41"/>
      <c r="S673" s="41"/>
      <c r="T673" s="41"/>
      <c r="U673" s="41"/>
      <c r="V673" s="41"/>
      <c r="W673" s="41"/>
      <c r="X673" s="41"/>
      <c r="Y673" s="41"/>
      <c r="Z673" s="41"/>
    </row>
    <row r="674" spans="3:26" s="6" customFormat="1" ht="15">
      <c r="C674" s="60"/>
      <c r="D674" s="60"/>
      <c r="E674" s="60"/>
      <c r="F674" s="60"/>
      <c r="G674" s="60"/>
      <c r="H674" s="60"/>
      <c r="I674" s="60"/>
      <c r="R674" s="41"/>
      <c r="S674" s="41"/>
      <c r="T674" s="41"/>
      <c r="U674" s="41"/>
      <c r="V674" s="41"/>
      <c r="W674" s="41"/>
      <c r="X674" s="41"/>
      <c r="Y674" s="41"/>
      <c r="Z674" s="41"/>
    </row>
    <row r="675" spans="3:26" s="6" customFormat="1" ht="15">
      <c r="C675" s="60"/>
      <c r="D675" s="60"/>
      <c r="E675" s="60"/>
      <c r="F675" s="60"/>
      <c r="G675" s="60"/>
      <c r="H675" s="60"/>
      <c r="I675" s="60"/>
      <c r="R675" s="41"/>
      <c r="S675" s="41"/>
      <c r="T675" s="41"/>
      <c r="U675" s="41"/>
      <c r="V675" s="41"/>
      <c r="W675" s="41"/>
      <c r="X675" s="41"/>
      <c r="Y675" s="41"/>
      <c r="Z675" s="41"/>
    </row>
    <row r="676" spans="3:26" s="6" customFormat="1" ht="15">
      <c r="C676" s="60"/>
      <c r="D676" s="60"/>
      <c r="E676" s="60"/>
      <c r="F676" s="60"/>
      <c r="G676" s="60"/>
      <c r="H676" s="60"/>
      <c r="I676" s="60"/>
      <c r="R676" s="41"/>
      <c r="S676" s="41"/>
      <c r="T676" s="41"/>
      <c r="U676" s="41"/>
      <c r="V676" s="41"/>
      <c r="W676" s="41"/>
      <c r="X676" s="41"/>
      <c r="Y676" s="41"/>
      <c r="Z676" s="41"/>
    </row>
    <row r="677" spans="3:26" s="6" customFormat="1" ht="15">
      <c r="C677" s="60"/>
      <c r="D677" s="60"/>
      <c r="E677" s="60"/>
      <c r="F677" s="60"/>
      <c r="G677" s="60"/>
      <c r="H677" s="60"/>
      <c r="I677" s="60"/>
      <c r="R677" s="41"/>
      <c r="S677" s="41"/>
      <c r="T677" s="41"/>
      <c r="U677" s="41"/>
      <c r="V677" s="41"/>
      <c r="W677" s="41"/>
      <c r="X677" s="41"/>
      <c r="Y677" s="41"/>
      <c r="Z677" s="41"/>
    </row>
    <row r="678" spans="3:26" s="6" customFormat="1" ht="15">
      <c r="C678" s="60"/>
      <c r="D678" s="60"/>
      <c r="E678" s="60"/>
      <c r="F678" s="60"/>
      <c r="G678" s="60"/>
      <c r="H678" s="60"/>
      <c r="I678" s="60"/>
      <c r="R678" s="41"/>
      <c r="S678" s="41"/>
      <c r="T678" s="41"/>
      <c r="U678" s="41"/>
      <c r="V678" s="41"/>
      <c r="W678" s="41"/>
      <c r="X678" s="41"/>
      <c r="Y678" s="41"/>
      <c r="Z678" s="41"/>
    </row>
    <row r="679" spans="3:26" s="6" customFormat="1" ht="15">
      <c r="C679" s="60"/>
      <c r="D679" s="60"/>
      <c r="E679" s="60"/>
      <c r="F679" s="60"/>
      <c r="G679" s="60"/>
      <c r="H679" s="60"/>
      <c r="I679" s="60"/>
      <c r="R679" s="41"/>
      <c r="S679" s="41"/>
      <c r="T679" s="41"/>
      <c r="U679" s="41"/>
      <c r="V679" s="41"/>
      <c r="W679" s="41"/>
      <c r="X679" s="41"/>
      <c r="Y679" s="41"/>
      <c r="Z679" s="41"/>
    </row>
    <row r="680" spans="3:26" s="6" customFormat="1" ht="15">
      <c r="C680" s="60"/>
      <c r="D680" s="60"/>
      <c r="E680" s="60"/>
      <c r="F680" s="60"/>
      <c r="G680" s="60"/>
      <c r="H680" s="60"/>
      <c r="I680" s="60"/>
      <c r="R680" s="41"/>
      <c r="S680" s="41"/>
      <c r="T680" s="41"/>
      <c r="U680" s="41"/>
      <c r="V680" s="41"/>
      <c r="W680" s="41"/>
      <c r="X680" s="41"/>
      <c r="Y680" s="41"/>
      <c r="Z680" s="41"/>
    </row>
    <row r="681" spans="3:26" s="6" customFormat="1" ht="15">
      <c r="C681" s="60"/>
      <c r="D681" s="60"/>
      <c r="E681" s="60"/>
      <c r="F681" s="60"/>
      <c r="G681" s="60"/>
      <c r="H681" s="60"/>
      <c r="I681" s="60"/>
      <c r="R681" s="41"/>
      <c r="S681" s="41"/>
      <c r="T681" s="41"/>
      <c r="U681" s="41"/>
      <c r="V681" s="41"/>
      <c r="W681" s="41"/>
      <c r="X681" s="41"/>
      <c r="Y681" s="41"/>
      <c r="Z681" s="41"/>
    </row>
    <row r="682" spans="3:26" s="6" customFormat="1" ht="15">
      <c r="C682" s="60"/>
      <c r="D682" s="60"/>
      <c r="E682" s="60"/>
      <c r="F682" s="60"/>
      <c r="G682" s="60"/>
      <c r="H682" s="60"/>
      <c r="I682" s="60"/>
      <c r="R682" s="41"/>
      <c r="S682" s="41"/>
      <c r="T682" s="41"/>
      <c r="U682" s="41"/>
      <c r="V682" s="41"/>
      <c r="W682" s="41"/>
      <c r="X682" s="41"/>
      <c r="Y682" s="41"/>
      <c r="Z682" s="41"/>
    </row>
    <row r="683" spans="3:26" s="6" customFormat="1" ht="15">
      <c r="C683" s="60"/>
      <c r="D683" s="60"/>
      <c r="E683" s="60"/>
      <c r="F683" s="60"/>
      <c r="G683" s="60"/>
      <c r="H683" s="60"/>
      <c r="I683" s="60"/>
      <c r="R683" s="41"/>
      <c r="S683" s="41"/>
      <c r="T683" s="41"/>
      <c r="U683" s="41"/>
      <c r="V683" s="41"/>
      <c r="W683" s="41"/>
      <c r="X683" s="41"/>
      <c r="Y683" s="41"/>
      <c r="Z683" s="41"/>
    </row>
    <row r="684" spans="3:26" s="6" customFormat="1" ht="15">
      <c r="C684" s="60"/>
      <c r="D684" s="60"/>
      <c r="E684" s="60"/>
      <c r="F684" s="60"/>
      <c r="G684" s="60"/>
      <c r="H684" s="60"/>
      <c r="I684" s="60"/>
      <c r="R684" s="41"/>
      <c r="S684" s="41"/>
      <c r="T684" s="41"/>
      <c r="U684" s="41"/>
      <c r="V684" s="41"/>
      <c r="W684" s="41"/>
      <c r="X684" s="41"/>
      <c r="Y684" s="41"/>
      <c r="Z684" s="41"/>
    </row>
    <row r="685" spans="3:26" s="6" customFormat="1" ht="15">
      <c r="C685" s="60"/>
      <c r="D685" s="60"/>
      <c r="E685" s="60"/>
      <c r="F685" s="60"/>
      <c r="G685" s="60"/>
      <c r="H685" s="60"/>
      <c r="I685" s="60"/>
      <c r="R685" s="41"/>
      <c r="S685" s="41"/>
      <c r="T685" s="41"/>
      <c r="U685" s="41"/>
      <c r="V685" s="41"/>
      <c r="W685" s="41"/>
      <c r="X685" s="41"/>
      <c r="Y685" s="41"/>
      <c r="Z685" s="41"/>
    </row>
    <row r="686" spans="3:26" s="6" customFormat="1" ht="15">
      <c r="C686" s="60"/>
      <c r="D686" s="60"/>
      <c r="E686" s="60"/>
      <c r="F686" s="60"/>
      <c r="G686" s="60"/>
      <c r="H686" s="60"/>
      <c r="I686" s="60"/>
      <c r="R686" s="41"/>
      <c r="S686" s="41"/>
      <c r="T686" s="41"/>
      <c r="U686" s="41"/>
      <c r="V686" s="41"/>
      <c r="W686" s="41"/>
      <c r="X686" s="41"/>
      <c r="Y686" s="41"/>
      <c r="Z686" s="41"/>
    </row>
    <row r="687" spans="3:26" s="6" customFormat="1" ht="15">
      <c r="C687" s="60"/>
      <c r="D687" s="60"/>
      <c r="E687" s="60"/>
      <c r="F687" s="60"/>
      <c r="G687" s="60"/>
      <c r="H687" s="60"/>
      <c r="I687" s="60"/>
      <c r="R687" s="41"/>
      <c r="S687" s="41"/>
      <c r="T687" s="41"/>
      <c r="U687" s="41"/>
      <c r="V687" s="41"/>
      <c r="W687" s="41"/>
      <c r="X687" s="41"/>
      <c r="Y687" s="41"/>
      <c r="Z687" s="41"/>
    </row>
    <row r="688" spans="3:26" s="6" customFormat="1" ht="15">
      <c r="C688" s="60"/>
      <c r="D688" s="60"/>
      <c r="E688" s="60"/>
      <c r="F688" s="60"/>
      <c r="G688" s="60"/>
      <c r="H688" s="60"/>
      <c r="I688" s="60"/>
      <c r="R688" s="41"/>
      <c r="S688" s="41"/>
      <c r="T688" s="41"/>
      <c r="U688" s="41"/>
      <c r="V688" s="41"/>
      <c r="W688" s="41"/>
      <c r="X688" s="41"/>
      <c r="Y688" s="41"/>
      <c r="Z688" s="41"/>
    </row>
    <row r="689" spans="3:26" s="6" customFormat="1" ht="15">
      <c r="C689" s="60"/>
      <c r="D689" s="60"/>
      <c r="E689" s="60"/>
      <c r="F689" s="60"/>
      <c r="G689" s="60"/>
      <c r="H689" s="60"/>
      <c r="I689" s="60"/>
      <c r="R689" s="41"/>
      <c r="S689" s="41"/>
      <c r="T689" s="41"/>
      <c r="U689" s="41"/>
      <c r="V689" s="41"/>
      <c r="W689" s="41"/>
      <c r="X689" s="41"/>
      <c r="Y689" s="41"/>
      <c r="Z689" s="41"/>
    </row>
    <row r="690" spans="3:26" s="6" customFormat="1" ht="15">
      <c r="C690" s="60"/>
      <c r="D690" s="60"/>
      <c r="E690" s="60"/>
      <c r="F690" s="60"/>
      <c r="G690" s="60"/>
      <c r="H690" s="60"/>
      <c r="I690" s="60"/>
      <c r="R690" s="41"/>
      <c r="S690" s="41"/>
      <c r="T690" s="41"/>
      <c r="U690" s="41"/>
      <c r="V690" s="41"/>
      <c r="W690" s="41"/>
      <c r="X690" s="41"/>
      <c r="Y690" s="41"/>
      <c r="Z690" s="41"/>
    </row>
    <row r="691" spans="3:26" s="6" customFormat="1" ht="15">
      <c r="C691" s="60"/>
      <c r="D691" s="60"/>
      <c r="E691" s="60"/>
      <c r="F691" s="60"/>
      <c r="G691" s="60"/>
      <c r="H691" s="60"/>
      <c r="I691" s="60"/>
      <c r="R691" s="41"/>
      <c r="S691" s="41"/>
      <c r="T691" s="41"/>
      <c r="U691" s="41"/>
      <c r="V691" s="41"/>
      <c r="W691" s="41"/>
      <c r="X691" s="41"/>
      <c r="Y691" s="41"/>
      <c r="Z691" s="41"/>
    </row>
    <row r="692" spans="3:26" s="6" customFormat="1" ht="15">
      <c r="C692" s="60"/>
      <c r="D692" s="60"/>
      <c r="E692" s="60"/>
      <c r="F692" s="60"/>
      <c r="G692" s="60"/>
      <c r="H692" s="60"/>
      <c r="I692" s="60"/>
      <c r="R692" s="41"/>
      <c r="S692" s="41"/>
      <c r="T692" s="41"/>
      <c r="U692" s="41"/>
      <c r="V692" s="41"/>
      <c r="W692" s="41"/>
      <c r="X692" s="41"/>
      <c r="Y692" s="41"/>
      <c r="Z692" s="41"/>
    </row>
    <row r="693" spans="3:26" s="6" customFormat="1" ht="15">
      <c r="C693" s="60"/>
      <c r="D693" s="60"/>
      <c r="E693" s="60"/>
      <c r="F693" s="60"/>
      <c r="G693" s="60"/>
      <c r="H693" s="60"/>
      <c r="I693" s="60"/>
      <c r="R693" s="41"/>
      <c r="S693" s="41"/>
      <c r="T693" s="41"/>
      <c r="U693" s="41"/>
      <c r="V693" s="41"/>
      <c r="W693" s="41"/>
      <c r="X693" s="41"/>
      <c r="Y693" s="41"/>
      <c r="Z693" s="41"/>
    </row>
    <row r="694" spans="3:26" s="6" customFormat="1" ht="15">
      <c r="C694" s="60"/>
      <c r="D694" s="60"/>
      <c r="E694" s="60"/>
      <c r="F694" s="60"/>
      <c r="G694" s="60"/>
      <c r="H694" s="60"/>
      <c r="I694" s="60"/>
      <c r="R694" s="41"/>
      <c r="S694" s="41"/>
      <c r="T694" s="41"/>
      <c r="U694" s="41"/>
      <c r="V694" s="41"/>
      <c r="W694" s="41"/>
      <c r="X694" s="41"/>
      <c r="Y694" s="41"/>
      <c r="Z694" s="41"/>
    </row>
    <row r="695" spans="3:26" s="6" customFormat="1" ht="15">
      <c r="C695" s="60"/>
      <c r="D695" s="60"/>
      <c r="E695" s="60"/>
      <c r="F695" s="60"/>
      <c r="G695" s="60"/>
      <c r="H695" s="60"/>
      <c r="I695" s="60"/>
      <c r="R695" s="41"/>
      <c r="S695" s="41"/>
      <c r="T695" s="41"/>
      <c r="U695" s="41"/>
      <c r="V695" s="41"/>
      <c r="W695" s="41"/>
      <c r="X695" s="41"/>
      <c r="Y695" s="41"/>
      <c r="Z695" s="41"/>
    </row>
    <row r="696" spans="3:26" s="6" customFormat="1" ht="15">
      <c r="C696" s="60"/>
      <c r="D696" s="60"/>
      <c r="E696" s="60"/>
      <c r="F696" s="60"/>
      <c r="G696" s="60"/>
      <c r="H696" s="60"/>
      <c r="I696" s="60"/>
      <c r="R696" s="41"/>
      <c r="S696" s="41"/>
      <c r="T696" s="41"/>
      <c r="U696" s="41"/>
      <c r="V696" s="41"/>
      <c r="W696" s="41"/>
      <c r="X696" s="41"/>
      <c r="Y696" s="41"/>
      <c r="Z696" s="41"/>
    </row>
    <row r="697" spans="3:26" s="6" customFormat="1" ht="15">
      <c r="C697" s="60"/>
      <c r="D697" s="60"/>
      <c r="E697" s="60"/>
      <c r="F697" s="60"/>
      <c r="G697" s="60"/>
      <c r="H697" s="60"/>
      <c r="I697" s="60"/>
      <c r="R697" s="41"/>
      <c r="S697" s="41"/>
      <c r="T697" s="41"/>
      <c r="U697" s="41"/>
      <c r="V697" s="41"/>
      <c r="W697" s="41"/>
      <c r="X697" s="41"/>
      <c r="Y697" s="41"/>
      <c r="Z697" s="41"/>
    </row>
    <row r="698" spans="3:26" s="6" customFormat="1" ht="15">
      <c r="C698" s="60"/>
      <c r="D698" s="60"/>
      <c r="E698" s="60"/>
      <c r="F698" s="60"/>
      <c r="G698" s="60"/>
      <c r="H698" s="60"/>
      <c r="I698" s="60"/>
      <c r="R698" s="41"/>
      <c r="S698" s="41"/>
      <c r="T698" s="41"/>
      <c r="U698" s="41"/>
      <c r="V698" s="41"/>
      <c r="W698" s="41"/>
      <c r="X698" s="41"/>
      <c r="Y698" s="41"/>
      <c r="Z698" s="41"/>
    </row>
    <row r="699" spans="3:26" s="6" customFormat="1" ht="15">
      <c r="C699" s="60"/>
      <c r="D699" s="60"/>
      <c r="E699" s="60"/>
      <c r="F699" s="60"/>
      <c r="G699" s="60"/>
      <c r="H699" s="60"/>
      <c r="I699" s="60"/>
      <c r="R699" s="41"/>
      <c r="S699" s="41"/>
      <c r="T699" s="41"/>
      <c r="U699" s="41"/>
      <c r="V699" s="41"/>
      <c r="W699" s="41"/>
      <c r="X699" s="41"/>
      <c r="Y699" s="41"/>
      <c r="Z699" s="41"/>
    </row>
    <row r="700" spans="3:26" s="6" customFormat="1" ht="15">
      <c r="C700" s="60"/>
      <c r="D700" s="60"/>
      <c r="E700" s="60"/>
      <c r="F700" s="60"/>
      <c r="G700" s="60"/>
      <c r="H700" s="60"/>
      <c r="I700" s="60"/>
      <c r="R700" s="41"/>
      <c r="S700" s="41"/>
      <c r="T700" s="41"/>
      <c r="U700" s="41"/>
      <c r="V700" s="41"/>
      <c r="W700" s="41"/>
      <c r="X700" s="41"/>
      <c r="Y700" s="41"/>
      <c r="Z700" s="41"/>
    </row>
    <row r="701" spans="3:26" s="6" customFormat="1" ht="15">
      <c r="C701" s="60"/>
      <c r="D701" s="60"/>
      <c r="E701" s="60"/>
      <c r="F701" s="60"/>
      <c r="G701" s="60"/>
      <c r="H701" s="60"/>
      <c r="I701" s="60"/>
      <c r="R701" s="41"/>
      <c r="S701" s="41"/>
      <c r="T701" s="41"/>
      <c r="U701" s="41"/>
      <c r="V701" s="41"/>
      <c r="W701" s="41"/>
      <c r="X701" s="41"/>
      <c r="Y701" s="41"/>
      <c r="Z701" s="41"/>
    </row>
    <row r="702" spans="3:26" s="6" customFormat="1" ht="15">
      <c r="C702" s="60"/>
      <c r="D702" s="60"/>
      <c r="E702" s="60"/>
      <c r="F702" s="60"/>
      <c r="G702" s="60"/>
      <c r="H702" s="60"/>
      <c r="I702" s="60"/>
      <c r="R702" s="41"/>
      <c r="S702" s="41"/>
      <c r="T702" s="41"/>
      <c r="U702" s="41"/>
      <c r="V702" s="41"/>
      <c r="W702" s="41"/>
      <c r="X702" s="41"/>
      <c r="Y702" s="41"/>
      <c r="Z702" s="41"/>
    </row>
    <row r="703" spans="3:26" s="6" customFormat="1" ht="15">
      <c r="C703" s="60"/>
      <c r="D703" s="60"/>
      <c r="E703" s="60"/>
      <c r="F703" s="60"/>
      <c r="G703" s="60"/>
      <c r="H703" s="60"/>
      <c r="I703" s="60"/>
      <c r="R703" s="41"/>
      <c r="S703" s="41"/>
      <c r="T703" s="41"/>
      <c r="U703" s="41"/>
      <c r="V703" s="41"/>
      <c r="W703" s="41"/>
      <c r="X703" s="41"/>
      <c r="Y703" s="41"/>
      <c r="Z703" s="41"/>
    </row>
    <row r="704" spans="3:26" s="6" customFormat="1" ht="15">
      <c r="C704" s="60"/>
      <c r="D704" s="60"/>
      <c r="E704" s="60"/>
      <c r="F704" s="60"/>
      <c r="G704" s="60"/>
      <c r="H704" s="60"/>
      <c r="I704" s="60"/>
      <c r="R704" s="41"/>
      <c r="S704" s="41"/>
      <c r="T704" s="41"/>
      <c r="U704" s="41"/>
      <c r="V704" s="41"/>
      <c r="W704" s="41"/>
      <c r="X704" s="41"/>
      <c r="Y704" s="41"/>
      <c r="Z704" s="41"/>
    </row>
    <row r="705" spans="3:26" s="6" customFormat="1" ht="15">
      <c r="C705" s="60"/>
      <c r="D705" s="60"/>
      <c r="E705" s="60"/>
      <c r="F705" s="60"/>
      <c r="G705" s="60"/>
      <c r="H705" s="60"/>
      <c r="I705" s="60"/>
      <c r="R705" s="41"/>
      <c r="S705" s="41"/>
      <c r="T705" s="41"/>
      <c r="U705" s="41"/>
      <c r="V705" s="41"/>
      <c r="W705" s="41"/>
      <c r="X705" s="41"/>
      <c r="Y705" s="41"/>
      <c r="Z705" s="41"/>
    </row>
    <row r="706" spans="3:26" s="6" customFormat="1" ht="15">
      <c r="C706" s="60"/>
      <c r="D706" s="60"/>
      <c r="E706" s="60"/>
      <c r="F706" s="60"/>
      <c r="G706" s="60"/>
      <c r="H706" s="60"/>
      <c r="I706" s="60"/>
      <c r="R706" s="41"/>
      <c r="S706" s="41"/>
      <c r="T706" s="41"/>
      <c r="U706" s="41"/>
      <c r="V706" s="41"/>
      <c r="W706" s="41"/>
      <c r="X706" s="41"/>
      <c r="Y706" s="41"/>
      <c r="Z706" s="41"/>
    </row>
    <row r="707" spans="3:26" s="6" customFormat="1" ht="15">
      <c r="C707" s="60"/>
      <c r="D707" s="60"/>
      <c r="E707" s="60"/>
      <c r="F707" s="60"/>
      <c r="G707" s="60"/>
      <c r="H707" s="60"/>
      <c r="I707" s="60"/>
      <c r="R707" s="41"/>
      <c r="S707" s="41"/>
      <c r="T707" s="41"/>
      <c r="U707" s="41"/>
      <c r="V707" s="41"/>
      <c r="W707" s="41"/>
      <c r="X707" s="41"/>
      <c r="Y707" s="41"/>
      <c r="Z707" s="41"/>
    </row>
    <row r="708" spans="3:26" s="6" customFormat="1" ht="15">
      <c r="C708" s="60"/>
      <c r="D708" s="60"/>
      <c r="E708" s="60"/>
      <c r="F708" s="60"/>
      <c r="G708" s="60"/>
      <c r="H708" s="60"/>
      <c r="I708" s="60"/>
      <c r="R708" s="41"/>
      <c r="S708" s="41"/>
      <c r="T708" s="41"/>
      <c r="U708" s="41"/>
      <c r="V708" s="41"/>
      <c r="W708" s="41"/>
      <c r="X708" s="41"/>
      <c r="Y708" s="41"/>
      <c r="Z708" s="41"/>
    </row>
    <row r="709" spans="3:26" s="6" customFormat="1" ht="15">
      <c r="C709" s="60"/>
      <c r="D709" s="60"/>
      <c r="E709" s="60"/>
      <c r="F709" s="60"/>
      <c r="G709" s="60"/>
      <c r="H709" s="60"/>
      <c r="I709" s="60"/>
      <c r="R709" s="41"/>
      <c r="S709" s="41"/>
      <c r="T709" s="41"/>
      <c r="U709" s="41"/>
      <c r="V709" s="41"/>
      <c r="W709" s="41"/>
      <c r="X709" s="41"/>
      <c r="Y709" s="41"/>
      <c r="Z709" s="41"/>
    </row>
    <row r="710" spans="3:26" s="6" customFormat="1" ht="15">
      <c r="C710" s="60"/>
      <c r="D710" s="60"/>
      <c r="E710" s="60"/>
      <c r="F710" s="60"/>
      <c r="G710" s="60"/>
      <c r="H710" s="60"/>
      <c r="I710" s="60"/>
      <c r="R710" s="41"/>
      <c r="S710" s="41"/>
      <c r="T710" s="41"/>
      <c r="U710" s="41"/>
      <c r="V710" s="41"/>
      <c r="W710" s="41"/>
      <c r="X710" s="41"/>
      <c r="Y710" s="41"/>
      <c r="Z710" s="41"/>
    </row>
    <row r="711" spans="3:26" s="6" customFormat="1" ht="15">
      <c r="C711" s="60"/>
      <c r="D711" s="60"/>
      <c r="E711" s="60"/>
      <c r="F711" s="60"/>
      <c r="G711" s="60"/>
      <c r="H711" s="60"/>
      <c r="I711" s="60"/>
      <c r="R711" s="41"/>
      <c r="S711" s="41"/>
      <c r="T711" s="41"/>
      <c r="U711" s="41"/>
      <c r="V711" s="41"/>
      <c r="W711" s="41"/>
      <c r="X711" s="41"/>
      <c r="Y711" s="41"/>
      <c r="Z711" s="41"/>
    </row>
    <row r="712" spans="3:26" s="6" customFormat="1" ht="15">
      <c r="C712" s="60"/>
      <c r="D712" s="60"/>
      <c r="E712" s="60"/>
      <c r="F712" s="60"/>
      <c r="G712" s="60"/>
      <c r="H712" s="60"/>
      <c r="I712" s="60"/>
      <c r="R712" s="41"/>
      <c r="S712" s="41"/>
      <c r="T712" s="41"/>
      <c r="U712" s="41"/>
      <c r="V712" s="41"/>
      <c r="W712" s="41"/>
      <c r="X712" s="41"/>
      <c r="Y712" s="41"/>
      <c r="Z712" s="41"/>
    </row>
    <row r="713" spans="3:26" s="6" customFormat="1" ht="15">
      <c r="C713" s="60"/>
      <c r="D713" s="60"/>
      <c r="E713" s="60"/>
      <c r="F713" s="60"/>
      <c r="G713" s="60"/>
      <c r="H713" s="60"/>
      <c r="I713" s="60"/>
      <c r="R713" s="41"/>
      <c r="S713" s="41"/>
      <c r="T713" s="41"/>
      <c r="U713" s="41"/>
      <c r="V713" s="41"/>
      <c r="W713" s="41"/>
      <c r="X713" s="41"/>
      <c r="Y713" s="41"/>
      <c r="Z713" s="41"/>
    </row>
    <row r="714" spans="3:26" s="6" customFormat="1" ht="15">
      <c r="C714" s="60"/>
      <c r="D714" s="60"/>
      <c r="E714" s="60"/>
      <c r="F714" s="60"/>
      <c r="G714" s="60"/>
      <c r="H714" s="60"/>
      <c r="I714" s="60"/>
      <c r="R714" s="41"/>
      <c r="S714" s="41"/>
      <c r="T714" s="41"/>
      <c r="U714" s="41"/>
      <c r="V714" s="41"/>
      <c r="W714" s="41"/>
      <c r="X714" s="41"/>
      <c r="Y714" s="41"/>
      <c r="Z714" s="41"/>
    </row>
    <row r="715" spans="3:26" s="6" customFormat="1" ht="15">
      <c r="C715" s="60"/>
      <c r="D715" s="60"/>
      <c r="E715" s="60"/>
      <c r="F715" s="60"/>
      <c r="G715" s="60"/>
      <c r="H715" s="60"/>
      <c r="I715" s="60"/>
      <c r="R715" s="41"/>
      <c r="S715" s="41"/>
      <c r="T715" s="41"/>
      <c r="U715" s="41"/>
      <c r="V715" s="41"/>
      <c r="W715" s="41"/>
      <c r="X715" s="41"/>
      <c r="Y715" s="41"/>
      <c r="Z715" s="41"/>
    </row>
    <row r="716" spans="3:26" s="6" customFormat="1" ht="15">
      <c r="C716" s="60"/>
      <c r="D716" s="60"/>
      <c r="E716" s="60"/>
      <c r="F716" s="60"/>
      <c r="G716" s="60"/>
      <c r="H716" s="60"/>
      <c r="I716" s="60"/>
      <c r="R716" s="41"/>
      <c r="S716" s="41"/>
      <c r="T716" s="41"/>
      <c r="U716" s="41"/>
      <c r="V716" s="41"/>
      <c r="W716" s="41"/>
      <c r="X716" s="41"/>
      <c r="Y716" s="41"/>
      <c r="Z716" s="41"/>
    </row>
    <row r="717" spans="3:26" s="6" customFormat="1" ht="15">
      <c r="C717" s="60"/>
      <c r="D717" s="60"/>
      <c r="E717" s="60"/>
      <c r="F717" s="60"/>
      <c r="G717" s="60"/>
      <c r="H717" s="60"/>
      <c r="I717" s="60"/>
      <c r="R717" s="41"/>
      <c r="S717" s="41"/>
      <c r="T717" s="41"/>
      <c r="U717" s="41"/>
      <c r="V717" s="41"/>
      <c r="W717" s="41"/>
      <c r="X717" s="41"/>
      <c r="Y717" s="41"/>
      <c r="Z717" s="41"/>
    </row>
    <row r="718" spans="3:26" s="6" customFormat="1" ht="15">
      <c r="C718" s="60"/>
      <c r="D718" s="60"/>
      <c r="E718" s="60"/>
      <c r="F718" s="60"/>
      <c r="G718" s="60"/>
      <c r="H718" s="60"/>
      <c r="I718" s="60"/>
      <c r="R718" s="41"/>
      <c r="S718" s="41"/>
      <c r="T718" s="41"/>
      <c r="U718" s="41"/>
      <c r="V718" s="41"/>
      <c r="W718" s="41"/>
      <c r="X718" s="41"/>
      <c r="Y718" s="41"/>
      <c r="Z718" s="41"/>
    </row>
    <row r="719" spans="3:26" s="6" customFormat="1" ht="15">
      <c r="C719" s="60"/>
      <c r="D719" s="60"/>
      <c r="E719" s="60"/>
      <c r="F719" s="60"/>
      <c r="G719" s="60"/>
      <c r="H719" s="60"/>
      <c r="I719" s="60"/>
      <c r="R719" s="41"/>
      <c r="S719" s="41"/>
      <c r="T719" s="41"/>
      <c r="U719" s="41"/>
      <c r="V719" s="41"/>
      <c r="W719" s="41"/>
      <c r="X719" s="41"/>
      <c r="Y719" s="41"/>
      <c r="Z719" s="41"/>
    </row>
    <row r="720" spans="3:26" s="6" customFormat="1" ht="15">
      <c r="C720" s="60"/>
      <c r="D720" s="60"/>
      <c r="E720" s="60"/>
      <c r="F720" s="60"/>
      <c r="G720" s="60"/>
      <c r="H720" s="60"/>
      <c r="I720" s="60"/>
      <c r="R720" s="41"/>
      <c r="S720" s="41"/>
      <c r="T720" s="41"/>
      <c r="U720" s="41"/>
      <c r="V720" s="41"/>
      <c r="W720" s="41"/>
      <c r="X720" s="41"/>
      <c r="Y720" s="41"/>
      <c r="Z720" s="41"/>
    </row>
    <row r="721" spans="3:26" s="6" customFormat="1" ht="15">
      <c r="C721" s="60"/>
      <c r="D721" s="60"/>
      <c r="E721" s="60"/>
      <c r="F721" s="60"/>
      <c r="G721" s="60"/>
      <c r="H721" s="60"/>
      <c r="I721" s="60"/>
      <c r="R721" s="41"/>
      <c r="S721" s="41"/>
      <c r="T721" s="41"/>
      <c r="U721" s="41"/>
      <c r="V721" s="41"/>
      <c r="W721" s="41"/>
      <c r="X721" s="41"/>
      <c r="Y721" s="41"/>
      <c r="Z721" s="41"/>
    </row>
    <row r="722" spans="3:26" s="6" customFormat="1" ht="15">
      <c r="C722" s="60"/>
      <c r="D722" s="60"/>
      <c r="E722" s="60"/>
      <c r="F722" s="60"/>
      <c r="G722" s="60"/>
      <c r="H722" s="60"/>
      <c r="I722" s="60"/>
      <c r="R722" s="41"/>
      <c r="S722" s="41"/>
      <c r="T722" s="41"/>
      <c r="U722" s="41"/>
      <c r="V722" s="41"/>
      <c r="W722" s="41"/>
      <c r="X722" s="41"/>
      <c r="Y722" s="41"/>
      <c r="Z722" s="41"/>
    </row>
    <row r="723" spans="3:26" s="6" customFormat="1" ht="15">
      <c r="C723" s="60"/>
      <c r="D723" s="60"/>
      <c r="E723" s="60"/>
      <c r="F723" s="60"/>
      <c r="G723" s="60"/>
      <c r="H723" s="60"/>
      <c r="I723" s="60"/>
      <c r="R723" s="41"/>
      <c r="S723" s="41"/>
      <c r="T723" s="41"/>
      <c r="U723" s="41"/>
      <c r="V723" s="41"/>
      <c r="W723" s="41"/>
      <c r="X723" s="41"/>
      <c r="Y723" s="41"/>
      <c r="Z723" s="41"/>
    </row>
    <row r="724" spans="3:26" s="6" customFormat="1" ht="15">
      <c r="C724" s="60"/>
      <c r="D724" s="60"/>
      <c r="E724" s="60"/>
      <c r="F724" s="60"/>
      <c r="G724" s="60"/>
      <c r="H724" s="60"/>
      <c r="I724" s="60"/>
      <c r="R724" s="41"/>
      <c r="S724" s="41"/>
      <c r="T724" s="41"/>
      <c r="U724" s="41"/>
      <c r="V724" s="41"/>
      <c r="W724" s="41"/>
      <c r="X724" s="41"/>
      <c r="Y724" s="41"/>
      <c r="Z724" s="41"/>
    </row>
    <row r="725" spans="3:26" s="6" customFormat="1" ht="15">
      <c r="C725" s="60"/>
      <c r="D725" s="60"/>
      <c r="E725" s="60"/>
      <c r="F725" s="60"/>
      <c r="G725" s="60"/>
      <c r="H725" s="60"/>
      <c r="I725" s="60"/>
      <c r="R725" s="41"/>
      <c r="S725" s="41"/>
      <c r="T725" s="41"/>
      <c r="U725" s="41"/>
      <c r="V725" s="41"/>
      <c r="W725" s="41"/>
      <c r="X725" s="41"/>
      <c r="Y725" s="41"/>
      <c r="Z725" s="41"/>
    </row>
    <row r="726" spans="3:26" s="6" customFormat="1" ht="15">
      <c r="C726" s="60"/>
      <c r="D726" s="60"/>
      <c r="E726" s="60"/>
      <c r="F726" s="60"/>
      <c r="G726" s="60"/>
      <c r="H726" s="60"/>
      <c r="I726" s="60"/>
      <c r="R726" s="41"/>
      <c r="S726" s="41"/>
      <c r="T726" s="41"/>
      <c r="U726" s="41"/>
      <c r="V726" s="41"/>
      <c r="W726" s="41"/>
      <c r="X726" s="41"/>
      <c r="Y726" s="41"/>
      <c r="Z726" s="41"/>
    </row>
    <row r="727" spans="3:26" s="6" customFormat="1" ht="15">
      <c r="C727" s="60"/>
      <c r="D727" s="60"/>
      <c r="E727" s="60"/>
      <c r="F727" s="60"/>
      <c r="G727" s="60"/>
      <c r="H727" s="60"/>
      <c r="I727" s="60"/>
      <c r="R727" s="41"/>
      <c r="S727" s="41"/>
      <c r="T727" s="41"/>
      <c r="U727" s="41"/>
      <c r="V727" s="41"/>
      <c r="W727" s="41"/>
      <c r="X727" s="41"/>
      <c r="Y727" s="41"/>
      <c r="Z727" s="41"/>
    </row>
    <row r="728" spans="3:26" s="6" customFormat="1" ht="15">
      <c r="C728" s="60"/>
      <c r="D728" s="60"/>
      <c r="E728" s="60"/>
      <c r="F728" s="60"/>
      <c r="G728" s="60"/>
      <c r="H728" s="60"/>
      <c r="I728" s="60"/>
      <c r="R728" s="41"/>
      <c r="S728" s="41"/>
      <c r="T728" s="41"/>
      <c r="U728" s="41"/>
      <c r="V728" s="41"/>
      <c r="W728" s="41"/>
      <c r="X728" s="41"/>
      <c r="Y728" s="41"/>
      <c r="Z728" s="41"/>
    </row>
    <row r="729" spans="3:26" s="6" customFormat="1" ht="15">
      <c r="C729" s="60"/>
      <c r="D729" s="60"/>
      <c r="E729" s="60"/>
      <c r="F729" s="60"/>
      <c r="G729" s="60"/>
      <c r="H729" s="60"/>
      <c r="I729" s="60"/>
      <c r="R729" s="41"/>
      <c r="S729" s="41"/>
      <c r="T729" s="41"/>
      <c r="U729" s="41"/>
      <c r="V729" s="41"/>
      <c r="W729" s="41"/>
      <c r="X729" s="41"/>
      <c r="Y729" s="41"/>
      <c r="Z729" s="41"/>
    </row>
    <row r="730" spans="3:26" s="6" customFormat="1" ht="15">
      <c r="C730" s="60"/>
      <c r="D730" s="60"/>
      <c r="E730" s="60"/>
      <c r="F730" s="60"/>
      <c r="G730" s="60"/>
      <c r="H730" s="60"/>
      <c r="I730" s="60"/>
      <c r="R730" s="41"/>
      <c r="S730" s="41"/>
      <c r="T730" s="41"/>
      <c r="U730" s="41"/>
      <c r="V730" s="41"/>
      <c r="W730" s="41"/>
      <c r="X730" s="41"/>
      <c r="Y730" s="41"/>
      <c r="Z730" s="41"/>
    </row>
    <row r="731" spans="3:26" s="6" customFormat="1" ht="15">
      <c r="C731" s="60"/>
      <c r="D731" s="60"/>
      <c r="E731" s="60"/>
      <c r="F731" s="60"/>
      <c r="G731" s="60"/>
      <c r="H731" s="60"/>
      <c r="I731" s="60"/>
      <c r="R731" s="41"/>
      <c r="S731" s="41"/>
      <c r="T731" s="41"/>
      <c r="U731" s="41"/>
      <c r="V731" s="41"/>
      <c r="W731" s="41"/>
      <c r="X731" s="41"/>
      <c r="Y731" s="41"/>
      <c r="Z731" s="41"/>
    </row>
    <row r="732" spans="3:26" s="6" customFormat="1" ht="15">
      <c r="C732" s="60"/>
      <c r="D732" s="60"/>
      <c r="E732" s="60"/>
      <c r="F732" s="60"/>
      <c r="G732" s="60"/>
      <c r="H732" s="60"/>
      <c r="I732" s="60"/>
      <c r="R732" s="41"/>
      <c r="S732" s="41"/>
      <c r="T732" s="41"/>
      <c r="U732" s="41"/>
      <c r="V732" s="41"/>
      <c r="W732" s="41"/>
      <c r="X732" s="41"/>
      <c r="Y732" s="41"/>
      <c r="Z732" s="41"/>
    </row>
    <row r="733" spans="3:26" s="6" customFormat="1" ht="15">
      <c r="C733" s="60"/>
      <c r="D733" s="60"/>
      <c r="E733" s="60"/>
      <c r="F733" s="60"/>
      <c r="G733" s="60"/>
      <c r="H733" s="60"/>
      <c r="I733" s="60"/>
      <c r="R733" s="41"/>
      <c r="S733" s="41"/>
      <c r="T733" s="41"/>
      <c r="U733" s="41"/>
      <c r="V733" s="41"/>
      <c r="W733" s="41"/>
      <c r="X733" s="41"/>
      <c r="Y733" s="41"/>
      <c r="Z733" s="41"/>
    </row>
    <row r="734" spans="3:26" s="6" customFormat="1" ht="15">
      <c r="C734" s="60"/>
      <c r="D734" s="60"/>
      <c r="E734" s="60"/>
      <c r="F734" s="60"/>
      <c r="G734" s="60"/>
      <c r="H734" s="60"/>
      <c r="I734" s="60"/>
      <c r="R734" s="41"/>
      <c r="S734" s="41"/>
      <c r="T734" s="41"/>
      <c r="U734" s="41"/>
      <c r="V734" s="41"/>
      <c r="W734" s="41"/>
      <c r="X734" s="41"/>
      <c r="Y734" s="41"/>
      <c r="Z734" s="41"/>
    </row>
    <row r="735" spans="3:26" s="6" customFormat="1" ht="15">
      <c r="C735" s="60"/>
      <c r="D735" s="60"/>
      <c r="E735" s="60"/>
      <c r="F735" s="60"/>
      <c r="G735" s="60"/>
      <c r="H735" s="60"/>
      <c r="I735" s="60"/>
      <c r="R735" s="41"/>
      <c r="S735" s="41"/>
      <c r="T735" s="41"/>
      <c r="U735" s="41"/>
      <c r="V735" s="41"/>
      <c r="W735" s="41"/>
      <c r="X735" s="41"/>
      <c r="Y735" s="41"/>
      <c r="Z735" s="41"/>
    </row>
    <row r="736" spans="3:26" s="6" customFormat="1" ht="15">
      <c r="C736" s="60"/>
      <c r="D736" s="60"/>
      <c r="E736" s="60"/>
      <c r="F736" s="60"/>
      <c r="G736" s="60"/>
      <c r="H736" s="60"/>
      <c r="I736" s="60"/>
      <c r="R736" s="41"/>
      <c r="S736" s="41"/>
      <c r="T736" s="41"/>
      <c r="U736" s="41"/>
      <c r="V736" s="41"/>
      <c r="W736" s="41"/>
      <c r="X736" s="41"/>
      <c r="Y736" s="41"/>
      <c r="Z736" s="41"/>
    </row>
    <row r="737" spans="3:26" s="6" customFormat="1" ht="15">
      <c r="C737" s="60"/>
      <c r="D737" s="60"/>
      <c r="E737" s="60"/>
      <c r="F737" s="60"/>
      <c r="G737" s="60"/>
      <c r="H737" s="60"/>
      <c r="I737" s="60"/>
      <c r="R737" s="41"/>
      <c r="S737" s="41"/>
      <c r="T737" s="41"/>
      <c r="U737" s="41"/>
      <c r="V737" s="41"/>
      <c r="W737" s="41"/>
      <c r="X737" s="41"/>
      <c r="Y737" s="41"/>
      <c r="Z737" s="41"/>
    </row>
    <row r="738" spans="3:26" s="6" customFormat="1" ht="15">
      <c r="C738" s="60"/>
      <c r="D738" s="60"/>
      <c r="E738" s="60"/>
      <c r="F738" s="60"/>
      <c r="G738" s="60"/>
      <c r="H738" s="60"/>
      <c r="I738" s="60"/>
      <c r="R738" s="41"/>
      <c r="S738" s="41"/>
      <c r="T738" s="41"/>
      <c r="U738" s="41"/>
      <c r="V738" s="41"/>
      <c r="W738" s="41"/>
      <c r="X738" s="41"/>
      <c r="Y738" s="41"/>
      <c r="Z738" s="41"/>
    </row>
    <row r="739" spans="3:26" s="6" customFormat="1" ht="15">
      <c r="C739" s="60"/>
      <c r="D739" s="60"/>
      <c r="E739" s="60"/>
      <c r="F739" s="60"/>
      <c r="G739" s="60"/>
      <c r="H739" s="60"/>
      <c r="I739" s="60"/>
      <c r="R739" s="41"/>
      <c r="S739" s="41"/>
      <c r="T739" s="41"/>
      <c r="U739" s="41"/>
      <c r="V739" s="41"/>
      <c r="W739" s="41"/>
      <c r="X739" s="41"/>
      <c r="Y739" s="41"/>
      <c r="Z739" s="41"/>
    </row>
    <row r="740" spans="3:26" s="6" customFormat="1" ht="15">
      <c r="C740" s="60"/>
      <c r="D740" s="60"/>
      <c r="E740" s="60"/>
      <c r="F740" s="60"/>
      <c r="G740" s="60"/>
      <c r="H740" s="60"/>
      <c r="I740" s="60"/>
      <c r="R740" s="41"/>
      <c r="S740" s="41"/>
      <c r="T740" s="41"/>
      <c r="U740" s="41"/>
      <c r="V740" s="41"/>
      <c r="W740" s="41"/>
      <c r="X740" s="41"/>
      <c r="Y740" s="41"/>
      <c r="Z740" s="41"/>
    </row>
    <row r="741" spans="3:26" s="6" customFormat="1" ht="15">
      <c r="C741" s="60"/>
      <c r="D741" s="60"/>
      <c r="E741" s="60"/>
      <c r="F741" s="60"/>
      <c r="G741" s="60"/>
      <c r="H741" s="60"/>
      <c r="I741" s="60"/>
      <c r="R741" s="41"/>
      <c r="S741" s="41"/>
      <c r="T741" s="41"/>
      <c r="U741" s="41"/>
      <c r="V741" s="41"/>
      <c r="W741" s="41"/>
      <c r="X741" s="41"/>
      <c r="Y741" s="41"/>
      <c r="Z741" s="41"/>
    </row>
    <row r="742" spans="3:26" s="6" customFormat="1" ht="15">
      <c r="C742" s="60"/>
      <c r="D742" s="60"/>
      <c r="E742" s="60"/>
      <c r="F742" s="60"/>
      <c r="G742" s="60"/>
      <c r="H742" s="60"/>
      <c r="I742" s="60"/>
      <c r="R742" s="41"/>
      <c r="S742" s="41"/>
      <c r="T742" s="41"/>
      <c r="U742" s="41"/>
      <c r="V742" s="41"/>
      <c r="W742" s="41"/>
      <c r="X742" s="41"/>
      <c r="Y742" s="41"/>
      <c r="Z742" s="41"/>
    </row>
    <row r="743" spans="3:26" s="6" customFormat="1" ht="15">
      <c r="C743" s="60"/>
      <c r="D743" s="60"/>
      <c r="E743" s="60"/>
      <c r="F743" s="60"/>
      <c r="G743" s="60"/>
      <c r="H743" s="60"/>
      <c r="I743" s="60"/>
      <c r="R743" s="41"/>
      <c r="S743" s="41"/>
      <c r="T743" s="41"/>
      <c r="U743" s="41"/>
      <c r="V743" s="41"/>
      <c r="W743" s="41"/>
      <c r="X743" s="41"/>
      <c r="Y743" s="41"/>
      <c r="Z743" s="41"/>
    </row>
    <row r="744" spans="3:26" s="6" customFormat="1" ht="15">
      <c r="C744" s="60"/>
      <c r="D744" s="60"/>
      <c r="E744" s="60"/>
      <c r="F744" s="60"/>
      <c r="G744" s="60"/>
      <c r="H744" s="60"/>
      <c r="I744" s="60"/>
      <c r="R744" s="41"/>
      <c r="S744" s="41"/>
      <c r="T744" s="41"/>
      <c r="U744" s="41"/>
      <c r="V744" s="41"/>
      <c r="W744" s="41"/>
      <c r="X744" s="41"/>
      <c r="Y744" s="41"/>
      <c r="Z744" s="41"/>
    </row>
    <row r="745" spans="3:26" s="6" customFormat="1" ht="15">
      <c r="C745" s="60"/>
      <c r="D745" s="60"/>
      <c r="E745" s="60"/>
      <c r="F745" s="60"/>
      <c r="G745" s="60"/>
      <c r="H745" s="60"/>
      <c r="I745" s="60"/>
      <c r="R745" s="41"/>
      <c r="S745" s="41"/>
      <c r="T745" s="41"/>
      <c r="U745" s="41"/>
      <c r="V745" s="41"/>
      <c r="W745" s="41"/>
      <c r="X745" s="41"/>
      <c r="Y745" s="41"/>
      <c r="Z745" s="41"/>
    </row>
    <row r="746" spans="3:26" s="6" customFormat="1" ht="15">
      <c r="C746" s="60"/>
      <c r="D746" s="60"/>
      <c r="E746" s="60"/>
      <c r="F746" s="60"/>
      <c r="G746" s="60"/>
      <c r="H746" s="60"/>
      <c r="I746" s="60"/>
      <c r="R746" s="41"/>
      <c r="S746" s="41"/>
      <c r="T746" s="41"/>
      <c r="U746" s="41"/>
      <c r="V746" s="41"/>
      <c r="W746" s="41"/>
      <c r="X746" s="41"/>
      <c r="Y746" s="41"/>
      <c r="Z746" s="41"/>
    </row>
    <row r="747" spans="3:26" s="6" customFormat="1" ht="15">
      <c r="C747" s="60"/>
      <c r="D747" s="60"/>
      <c r="E747" s="60"/>
      <c r="F747" s="60"/>
      <c r="G747" s="60"/>
      <c r="H747" s="60"/>
      <c r="I747" s="60"/>
      <c r="R747" s="41"/>
      <c r="S747" s="41"/>
      <c r="T747" s="41"/>
      <c r="U747" s="41"/>
      <c r="V747" s="41"/>
      <c r="W747" s="41"/>
      <c r="X747" s="41"/>
      <c r="Y747" s="41"/>
      <c r="Z747" s="41"/>
    </row>
    <row r="748" spans="3:26" s="6" customFormat="1" ht="15">
      <c r="C748" s="60"/>
      <c r="D748" s="60"/>
      <c r="E748" s="60"/>
      <c r="F748" s="60"/>
      <c r="G748" s="60"/>
      <c r="H748" s="60"/>
      <c r="I748" s="60"/>
      <c r="R748" s="41"/>
      <c r="S748" s="41"/>
      <c r="T748" s="41"/>
      <c r="U748" s="41"/>
      <c r="V748" s="41"/>
      <c r="W748" s="41"/>
      <c r="X748" s="41"/>
      <c r="Y748" s="41"/>
      <c r="Z748" s="41"/>
    </row>
    <row r="749" spans="3:26" s="6" customFormat="1" ht="15">
      <c r="C749" s="60"/>
      <c r="D749" s="60"/>
      <c r="E749" s="60"/>
      <c r="F749" s="60"/>
      <c r="G749" s="60"/>
      <c r="H749" s="60"/>
      <c r="I749" s="60"/>
      <c r="R749" s="41"/>
      <c r="S749" s="41"/>
      <c r="T749" s="41"/>
      <c r="U749" s="41"/>
      <c r="V749" s="41"/>
      <c r="W749" s="41"/>
      <c r="X749" s="41"/>
      <c r="Y749" s="41"/>
      <c r="Z749" s="41"/>
    </row>
    <row r="750" spans="3:26" s="6" customFormat="1" ht="15">
      <c r="C750" s="60"/>
      <c r="D750" s="60"/>
      <c r="E750" s="60"/>
      <c r="F750" s="60"/>
      <c r="G750" s="60"/>
      <c r="H750" s="60"/>
      <c r="I750" s="60"/>
      <c r="R750" s="41"/>
      <c r="S750" s="41"/>
      <c r="T750" s="41"/>
      <c r="U750" s="41"/>
      <c r="V750" s="41"/>
      <c r="W750" s="41"/>
      <c r="X750" s="41"/>
      <c r="Y750" s="41"/>
      <c r="Z750" s="41"/>
    </row>
    <row r="751" spans="3:26" s="6" customFormat="1" ht="15">
      <c r="C751" s="60"/>
      <c r="D751" s="60"/>
      <c r="E751" s="60"/>
      <c r="F751" s="60"/>
      <c r="G751" s="60"/>
      <c r="H751" s="60"/>
      <c r="I751" s="60"/>
      <c r="R751" s="41"/>
      <c r="S751" s="41"/>
      <c r="T751" s="41"/>
      <c r="U751" s="41"/>
      <c r="V751" s="41"/>
      <c r="W751" s="41"/>
      <c r="X751" s="41"/>
      <c r="Y751" s="41"/>
      <c r="Z751" s="41"/>
    </row>
    <row r="752" spans="3:26" s="6" customFormat="1" ht="15">
      <c r="C752" s="60"/>
      <c r="D752" s="60"/>
      <c r="E752" s="60"/>
      <c r="F752" s="60"/>
      <c r="G752" s="60"/>
      <c r="H752" s="60"/>
      <c r="I752" s="60"/>
      <c r="R752" s="41"/>
      <c r="S752" s="41"/>
      <c r="T752" s="41"/>
      <c r="U752" s="41"/>
      <c r="V752" s="41"/>
      <c r="W752" s="41"/>
      <c r="X752" s="41"/>
      <c r="Y752" s="41"/>
      <c r="Z752" s="41"/>
    </row>
    <row r="753" spans="3:26" s="6" customFormat="1" ht="15">
      <c r="C753" s="60"/>
      <c r="D753" s="60"/>
      <c r="E753" s="60"/>
      <c r="F753" s="60"/>
      <c r="G753" s="60"/>
      <c r="H753" s="60"/>
      <c r="I753" s="60"/>
      <c r="R753" s="41"/>
      <c r="S753" s="41"/>
      <c r="T753" s="41"/>
      <c r="U753" s="41"/>
      <c r="V753" s="41"/>
      <c r="W753" s="41"/>
      <c r="X753" s="41"/>
      <c r="Y753" s="41"/>
      <c r="Z753" s="41"/>
    </row>
    <row r="754" spans="3:26" s="6" customFormat="1" ht="15">
      <c r="C754" s="60"/>
      <c r="D754" s="60"/>
      <c r="E754" s="60"/>
      <c r="F754" s="60"/>
      <c r="G754" s="60"/>
      <c r="H754" s="60"/>
      <c r="I754" s="60"/>
      <c r="R754" s="41"/>
      <c r="S754" s="41"/>
      <c r="T754" s="41"/>
      <c r="U754" s="41"/>
      <c r="V754" s="41"/>
      <c r="W754" s="41"/>
      <c r="X754" s="41"/>
      <c r="Y754" s="41"/>
      <c r="Z754" s="41"/>
    </row>
    <row r="755" spans="3:26" s="6" customFormat="1" ht="15">
      <c r="C755" s="60"/>
      <c r="D755" s="60"/>
      <c r="E755" s="60"/>
      <c r="F755" s="60"/>
      <c r="G755" s="60"/>
      <c r="H755" s="60"/>
      <c r="I755" s="60"/>
      <c r="R755" s="41"/>
      <c r="S755" s="41"/>
      <c r="T755" s="41"/>
      <c r="U755" s="41"/>
      <c r="V755" s="41"/>
      <c r="W755" s="41"/>
      <c r="X755" s="41"/>
      <c r="Y755" s="41"/>
      <c r="Z755" s="41"/>
    </row>
    <row r="756" spans="3:26" s="6" customFormat="1" ht="15">
      <c r="C756" s="60"/>
      <c r="D756" s="60"/>
      <c r="E756" s="60"/>
      <c r="F756" s="60"/>
      <c r="G756" s="60"/>
      <c r="H756" s="60"/>
      <c r="I756" s="60"/>
      <c r="R756" s="41"/>
      <c r="S756" s="41"/>
      <c r="T756" s="41"/>
      <c r="U756" s="41"/>
      <c r="V756" s="41"/>
      <c r="W756" s="41"/>
      <c r="X756" s="41"/>
      <c r="Y756" s="41"/>
      <c r="Z756" s="41"/>
    </row>
    <row r="757" spans="3:26" s="6" customFormat="1" ht="15">
      <c r="C757" s="60"/>
      <c r="D757" s="60"/>
      <c r="E757" s="60"/>
      <c r="F757" s="60"/>
      <c r="G757" s="60"/>
      <c r="H757" s="60"/>
      <c r="I757" s="60"/>
      <c r="R757" s="41"/>
      <c r="S757" s="41"/>
      <c r="T757" s="41"/>
      <c r="U757" s="41"/>
      <c r="V757" s="41"/>
      <c r="W757" s="41"/>
      <c r="X757" s="41"/>
      <c r="Y757" s="41"/>
      <c r="Z757" s="41"/>
    </row>
    <row r="758" spans="3:26" s="6" customFormat="1" ht="15">
      <c r="C758" s="60"/>
      <c r="D758" s="60"/>
      <c r="E758" s="60"/>
      <c r="F758" s="60"/>
      <c r="G758" s="60"/>
      <c r="H758" s="60"/>
      <c r="I758" s="60"/>
      <c r="R758" s="41"/>
      <c r="S758" s="41"/>
      <c r="T758" s="41"/>
      <c r="U758" s="41"/>
      <c r="V758" s="41"/>
      <c r="W758" s="41"/>
      <c r="X758" s="41"/>
      <c r="Y758" s="41"/>
      <c r="Z758" s="41"/>
    </row>
    <row r="759" spans="3:26" s="6" customFormat="1" ht="15">
      <c r="C759" s="60"/>
      <c r="D759" s="60"/>
      <c r="E759" s="60"/>
      <c r="F759" s="60"/>
      <c r="G759" s="60"/>
      <c r="H759" s="60"/>
      <c r="I759" s="60"/>
      <c r="R759" s="41"/>
      <c r="S759" s="41"/>
      <c r="T759" s="41"/>
      <c r="U759" s="41"/>
      <c r="V759" s="41"/>
      <c r="W759" s="41"/>
      <c r="X759" s="41"/>
      <c r="Y759" s="41"/>
      <c r="Z759" s="41"/>
    </row>
    <row r="760" spans="3:26" s="6" customFormat="1" ht="15">
      <c r="C760" s="60"/>
      <c r="D760" s="60"/>
      <c r="E760" s="60"/>
      <c r="F760" s="60"/>
      <c r="G760" s="60"/>
      <c r="H760" s="60"/>
      <c r="I760" s="60"/>
      <c r="R760" s="41"/>
      <c r="S760" s="41"/>
      <c r="T760" s="41"/>
      <c r="U760" s="41"/>
      <c r="V760" s="41"/>
      <c r="W760" s="41"/>
      <c r="X760" s="41"/>
      <c r="Y760" s="41"/>
      <c r="Z760" s="41"/>
    </row>
    <row r="761" spans="3:26" s="6" customFormat="1" ht="15">
      <c r="C761" s="60"/>
      <c r="D761" s="60"/>
      <c r="E761" s="60"/>
      <c r="F761" s="60"/>
      <c r="G761" s="60"/>
      <c r="H761" s="60"/>
      <c r="I761" s="60"/>
      <c r="R761" s="41"/>
      <c r="S761" s="41"/>
      <c r="T761" s="41"/>
      <c r="U761" s="41"/>
      <c r="V761" s="41"/>
      <c r="W761" s="41"/>
      <c r="X761" s="41"/>
      <c r="Y761" s="41"/>
      <c r="Z761" s="41"/>
    </row>
    <row r="762" spans="3:26" s="6" customFormat="1" ht="15">
      <c r="C762" s="60"/>
      <c r="D762" s="60"/>
      <c r="E762" s="60"/>
      <c r="F762" s="60"/>
      <c r="G762" s="60"/>
      <c r="H762" s="60"/>
      <c r="I762" s="60"/>
      <c r="R762" s="41"/>
      <c r="S762" s="41"/>
      <c r="T762" s="41"/>
      <c r="U762" s="41"/>
      <c r="V762" s="41"/>
      <c r="W762" s="41"/>
      <c r="X762" s="41"/>
      <c r="Y762" s="41"/>
      <c r="Z762" s="41"/>
    </row>
    <row r="763" spans="3:26" s="6" customFormat="1" ht="15">
      <c r="C763" s="60"/>
      <c r="D763" s="60"/>
      <c r="E763" s="60"/>
      <c r="F763" s="60"/>
      <c r="G763" s="60"/>
      <c r="H763" s="60"/>
      <c r="I763" s="60"/>
      <c r="R763" s="41"/>
      <c r="S763" s="41"/>
      <c r="T763" s="41"/>
      <c r="U763" s="41"/>
      <c r="V763" s="41"/>
      <c r="W763" s="41"/>
      <c r="X763" s="41"/>
      <c r="Y763" s="41"/>
      <c r="Z763" s="41"/>
    </row>
    <row r="764" spans="3:26" s="6" customFormat="1" ht="15">
      <c r="C764" s="60"/>
      <c r="D764" s="60"/>
      <c r="E764" s="60"/>
      <c r="F764" s="60"/>
      <c r="G764" s="60"/>
      <c r="H764" s="60"/>
      <c r="I764" s="60"/>
      <c r="R764" s="41"/>
      <c r="S764" s="41"/>
      <c r="T764" s="41"/>
      <c r="U764" s="41"/>
      <c r="V764" s="41"/>
      <c r="W764" s="41"/>
      <c r="X764" s="41"/>
      <c r="Y764" s="41"/>
      <c r="Z764" s="41"/>
    </row>
    <row r="765" spans="3:26" s="6" customFormat="1" ht="15">
      <c r="C765" s="60"/>
      <c r="D765" s="60"/>
      <c r="E765" s="60"/>
      <c r="F765" s="60"/>
      <c r="G765" s="60"/>
      <c r="H765" s="60"/>
      <c r="I765" s="60"/>
      <c r="R765" s="41"/>
      <c r="S765" s="41"/>
      <c r="T765" s="41"/>
      <c r="U765" s="41"/>
      <c r="V765" s="41"/>
      <c r="W765" s="41"/>
      <c r="X765" s="41"/>
      <c r="Y765" s="41"/>
      <c r="Z765" s="41"/>
    </row>
    <row r="766" spans="3:26" s="6" customFormat="1" ht="15">
      <c r="C766" s="60"/>
      <c r="D766" s="60"/>
      <c r="E766" s="60"/>
      <c r="F766" s="60"/>
      <c r="G766" s="60"/>
      <c r="H766" s="60"/>
      <c r="I766" s="60"/>
      <c r="R766" s="41"/>
      <c r="S766" s="41"/>
      <c r="T766" s="41"/>
      <c r="U766" s="41"/>
      <c r="V766" s="41"/>
      <c r="W766" s="41"/>
      <c r="X766" s="41"/>
      <c r="Y766" s="41"/>
      <c r="Z766" s="41"/>
    </row>
    <row r="767" spans="3:26" s="6" customFormat="1" ht="15">
      <c r="C767" s="60"/>
      <c r="D767" s="60"/>
      <c r="E767" s="60"/>
      <c r="F767" s="60"/>
      <c r="G767" s="60"/>
      <c r="H767" s="60"/>
      <c r="I767" s="60"/>
      <c r="R767" s="41"/>
      <c r="S767" s="41"/>
      <c r="T767" s="41"/>
      <c r="U767" s="41"/>
      <c r="V767" s="41"/>
      <c r="W767" s="41"/>
      <c r="X767" s="41"/>
      <c r="Y767" s="41"/>
      <c r="Z767" s="41"/>
    </row>
    <row r="768" spans="3:26" s="6" customFormat="1" ht="15">
      <c r="C768" s="60"/>
      <c r="D768" s="60"/>
      <c r="E768" s="60"/>
      <c r="F768" s="60"/>
      <c r="G768" s="60"/>
      <c r="H768" s="60"/>
      <c r="I768" s="60"/>
      <c r="R768" s="41"/>
      <c r="S768" s="41"/>
      <c r="T768" s="41"/>
      <c r="U768" s="41"/>
      <c r="V768" s="41"/>
      <c r="W768" s="41"/>
      <c r="X768" s="41"/>
      <c r="Y768" s="41"/>
      <c r="Z768" s="41"/>
    </row>
    <row r="769" spans="3:26" s="6" customFormat="1" ht="15">
      <c r="C769" s="60"/>
      <c r="D769" s="60"/>
      <c r="E769" s="60"/>
      <c r="F769" s="60"/>
      <c r="G769" s="60"/>
      <c r="H769" s="60"/>
      <c r="I769" s="60"/>
      <c r="R769" s="41"/>
      <c r="S769" s="41"/>
      <c r="T769" s="41"/>
      <c r="U769" s="41"/>
      <c r="V769" s="41"/>
      <c r="W769" s="41"/>
      <c r="X769" s="41"/>
      <c r="Y769" s="41"/>
      <c r="Z769" s="41"/>
    </row>
    <row r="770" spans="3:26" s="6" customFormat="1" ht="15">
      <c r="C770" s="60"/>
      <c r="D770" s="60"/>
      <c r="E770" s="60"/>
      <c r="F770" s="60"/>
      <c r="G770" s="60"/>
      <c r="H770" s="60"/>
      <c r="I770" s="60"/>
      <c r="R770" s="41"/>
      <c r="S770" s="41"/>
      <c r="T770" s="41"/>
      <c r="U770" s="41"/>
      <c r="V770" s="41"/>
      <c r="W770" s="41"/>
      <c r="X770" s="41"/>
      <c r="Y770" s="41"/>
      <c r="Z770" s="41"/>
    </row>
    <row r="771" spans="3:26" s="6" customFormat="1" ht="15">
      <c r="C771" s="60"/>
      <c r="D771" s="60"/>
      <c r="E771" s="60"/>
      <c r="F771" s="60"/>
      <c r="G771" s="60"/>
      <c r="H771" s="60"/>
      <c r="I771" s="60"/>
      <c r="R771" s="41"/>
      <c r="S771" s="41"/>
      <c r="T771" s="41"/>
      <c r="U771" s="41"/>
      <c r="V771" s="41"/>
      <c r="W771" s="41"/>
      <c r="X771" s="41"/>
      <c r="Y771" s="41"/>
      <c r="Z771" s="41"/>
    </row>
    <row r="772" spans="3:26" s="6" customFormat="1" ht="15">
      <c r="C772" s="60"/>
      <c r="D772" s="60"/>
      <c r="E772" s="60"/>
      <c r="F772" s="60"/>
      <c r="G772" s="60"/>
      <c r="H772" s="60"/>
      <c r="I772" s="60"/>
      <c r="R772" s="41"/>
      <c r="S772" s="41"/>
      <c r="T772" s="41"/>
      <c r="U772" s="41"/>
      <c r="V772" s="41"/>
      <c r="W772" s="41"/>
      <c r="X772" s="41"/>
      <c r="Y772" s="41"/>
      <c r="Z772" s="41"/>
    </row>
    <row r="773" spans="3:26" s="6" customFormat="1" ht="15">
      <c r="C773" s="60"/>
      <c r="D773" s="60"/>
      <c r="E773" s="60"/>
      <c r="F773" s="60"/>
      <c r="G773" s="60"/>
      <c r="H773" s="60"/>
      <c r="I773" s="60"/>
      <c r="R773" s="41"/>
      <c r="S773" s="41"/>
      <c r="T773" s="41"/>
      <c r="U773" s="41"/>
      <c r="V773" s="41"/>
      <c r="W773" s="41"/>
      <c r="X773" s="41"/>
      <c r="Y773" s="41"/>
      <c r="Z773" s="41"/>
    </row>
    <row r="774" spans="3:26" s="6" customFormat="1" ht="15">
      <c r="C774" s="60"/>
      <c r="D774" s="60"/>
      <c r="E774" s="60"/>
      <c r="F774" s="60"/>
      <c r="G774" s="60"/>
      <c r="H774" s="60"/>
      <c r="I774" s="60"/>
      <c r="R774" s="41"/>
      <c r="S774" s="41"/>
      <c r="T774" s="41"/>
      <c r="U774" s="41"/>
      <c r="V774" s="41"/>
      <c r="W774" s="41"/>
      <c r="X774" s="41"/>
      <c r="Y774" s="41"/>
      <c r="Z774" s="41"/>
    </row>
    <row r="775" spans="3:26" s="6" customFormat="1" ht="15">
      <c r="C775" s="60"/>
      <c r="D775" s="60"/>
      <c r="E775" s="60"/>
      <c r="F775" s="60"/>
      <c r="G775" s="60"/>
      <c r="H775" s="60"/>
      <c r="I775" s="60"/>
      <c r="R775" s="41"/>
      <c r="S775" s="41"/>
      <c r="T775" s="41"/>
      <c r="U775" s="41"/>
      <c r="V775" s="41"/>
      <c r="W775" s="41"/>
      <c r="X775" s="41"/>
      <c r="Y775" s="41"/>
      <c r="Z775" s="41"/>
    </row>
    <row r="776" spans="3:26" s="6" customFormat="1" ht="15">
      <c r="C776" s="60"/>
      <c r="D776" s="60"/>
      <c r="E776" s="60"/>
      <c r="F776" s="60"/>
      <c r="G776" s="60"/>
      <c r="H776" s="60"/>
      <c r="I776" s="60"/>
      <c r="R776" s="41"/>
      <c r="S776" s="41"/>
      <c r="T776" s="41"/>
      <c r="U776" s="41"/>
      <c r="V776" s="41"/>
      <c r="W776" s="41"/>
      <c r="X776" s="41"/>
      <c r="Y776" s="41"/>
      <c r="Z776" s="41"/>
    </row>
    <row r="777" spans="3:26" s="6" customFormat="1" ht="15">
      <c r="C777" s="60"/>
      <c r="D777" s="60"/>
      <c r="E777" s="60"/>
      <c r="F777" s="60"/>
      <c r="G777" s="60"/>
      <c r="H777" s="60"/>
      <c r="I777" s="60"/>
      <c r="R777" s="41"/>
      <c r="S777" s="41"/>
      <c r="T777" s="41"/>
      <c r="U777" s="41"/>
      <c r="V777" s="41"/>
      <c r="W777" s="41"/>
      <c r="X777" s="41"/>
      <c r="Y777" s="41"/>
      <c r="Z777" s="41"/>
    </row>
    <row r="778" spans="3:26" s="6" customFormat="1" ht="15">
      <c r="C778" s="60"/>
      <c r="D778" s="60"/>
      <c r="E778" s="60"/>
      <c r="F778" s="60"/>
      <c r="G778" s="60"/>
      <c r="H778" s="60"/>
      <c r="I778" s="60"/>
      <c r="R778" s="41"/>
      <c r="S778" s="41"/>
      <c r="T778" s="41"/>
      <c r="U778" s="41"/>
      <c r="V778" s="41"/>
      <c r="W778" s="41"/>
      <c r="X778" s="41"/>
      <c r="Y778" s="41"/>
      <c r="Z778" s="41"/>
    </row>
    <row r="779" spans="3:26" s="6" customFormat="1" ht="15">
      <c r="C779" s="60"/>
      <c r="D779" s="60"/>
      <c r="E779" s="60"/>
      <c r="F779" s="60"/>
      <c r="G779" s="60"/>
      <c r="H779" s="60"/>
      <c r="I779" s="60"/>
      <c r="R779" s="41"/>
      <c r="S779" s="41"/>
      <c r="T779" s="41"/>
      <c r="U779" s="41"/>
      <c r="V779" s="41"/>
      <c r="W779" s="41"/>
      <c r="X779" s="41"/>
      <c r="Y779" s="41"/>
      <c r="Z779" s="41"/>
    </row>
    <row r="780" spans="3:26" s="6" customFormat="1" ht="15">
      <c r="C780" s="60"/>
      <c r="D780" s="60"/>
      <c r="E780" s="60"/>
      <c r="F780" s="60"/>
      <c r="G780" s="60"/>
      <c r="H780" s="60"/>
      <c r="I780" s="60"/>
      <c r="R780" s="41"/>
      <c r="S780" s="41"/>
      <c r="T780" s="41"/>
      <c r="U780" s="41"/>
      <c r="V780" s="41"/>
      <c r="W780" s="41"/>
      <c r="X780" s="41"/>
      <c r="Y780" s="41"/>
      <c r="Z780" s="41"/>
    </row>
    <row r="781" spans="3:26" s="6" customFormat="1" ht="15">
      <c r="C781" s="60"/>
      <c r="D781" s="60"/>
      <c r="E781" s="60"/>
      <c r="F781" s="60"/>
      <c r="G781" s="60"/>
      <c r="H781" s="60"/>
      <c r="I781" s="60"/>
      <c r="R781" s="41"/>
      <c r="S781" s="41"/>
      <c r="T781" s="41"/>
      <c r="U781" s="41"/>
      <c r="V781" s="41"/>
      <c r="W781" s="41"/>
      <c r="X781" s="41"/>
      <c r="Y781" s="41"/>
      <c r="Z781" s="41"/>
    </row>
    <row r="782" spans="3:26" s="6" customFormat="1" ht="15">
      <c r="C782" s="60"/>
      <c r="D782" s="60"/>
      <c r="E782" s="60"/>
      <c r="F782" s="60"/>
      <c r="G782" s="60"/>
      <c r="H782" s="60"/>
      <c r="I782" s="60"/>
      <c r="R782" s="41"/>
      <c r="S782" s="41"/>
      <c r="T782" s="41"/>
      <c r="U782" s="41"/>
      <c r="V782" s="41"/>
      <c r="W782" s="41"/>
      <c r="X782" s="41"/>
      <c r="Y782" s="41"/>
      <c r="Z782" s="41"/>
    </row>
    <row r="783" spans="3:26" s="6" customFormat="1" ht="15">
      <c r="C783" s="60"/>
      <c r="D783" s="60"/>
      <c r="E783" s="60"/>
      <c r="F783" s="60"/>
      <c r="G783" s="60"/>
      <c r="H783" s="60"/>
      <c r="I783" s="60"/>
      <c r="R783" s="41"/>
      <c r="S783" s="41"/>
      <c r="T783" s="41"/>
      <c r="U783" s="41"/>
      <c r="V783" s="41"/>
      <c r="W783" s="41"/>
      <c r="X783" s="41"/>
      <c r="Y783" s="41"/>
      <c r="Z783" s="41"/>
    </row>
    <row r="784" spans="3:26" s="6" customFormat="1" ht="15">
      <c r="C784" s="60"/>
      <c r="D784" s="60"/>
      <c r="E784" s="60"/>
      <c r="F784" s="60"/>
      <c r="G784" s="60"/>
      <c r="H784" s="60"/>
      <c r="I784" s="60"/>
      <c r="R784" s="41"/>
      <c r="S784" s="41"/>
      <c r="T784" s="41"/>
      <c r="U784" s="41"/>
      <c r="V784" s="41"/>
      <c r="W784" s="41"/>
      <c r="X784" s="41"/>
      <c r="Y784" s="41"/>
      <c r="Z784" s="41"/>
    </row>
    <row r="785" spans="3:26" s="6" customFormat="1" ht="15">
      <c r="C785" s="60"/>
      <c r="D785" s="60"/>
      <c r="E785" s="60"/>
      <c r="F785" s="60"/>
      <c r="G785" s="60"/>
      <c r="H785" s="60"/>
      <c r="I785" s="60"/>
      <c r="R785" s="41"/>
      <c r="S785" s="41"/>
      <c r="T785" s="41"/>
      <c r="U785" s="41"/>
      <c r="V785" s="41"/>
      <c r="W785" s="41"/>
      <c r="X785" s="41"/>
      <c r="Y785" s="41"/>
      <c r="Z785" s="41"/>
    </row>
    <row r="786" spans="3:26" s="6" customFormat="1" ht="15">
      <c r="C786" s="60"/>
      <c r="D786" s="60"/>
      <c r="E786" s="60"/>
      <c r="F786" s="60"/>
      <c r="G786" s="60"/>
      <c r="H786" s="60"/>
      <c r="I786" s="60"/>
      <c r="R786" s="41"/>
      <c r="S786" s="41"/>
      <c r="T786" s="41"/>
      <c r="U786" s="41"/>
      <c r="V786" s="41"/>
      <c r="W786" s="41"/>
      <c r="X786" s="41"/>
      <c r="Y786" s="41"/>
      <c r="Z786" s="41"/>
    </row>
    <row r="787" spans="3:26" s="6" customFormat="1" ht="15">
      <c r="C787" s="60"/>
      <c r="D787" s="60"/>
      <c r="E787" s="60"/>
      <c r="F787" s="60"/>
      <c r="G787" s="60"/>
      <c r="H787" s="60"/>
      <c r="I787" s="60"/>
      <c r="R787" s="41"/>
      <c r="S787" s="41"/>
      <c r="T787" s="41"/>
      <c r="U787" s="41"/>
      <c r="V787" s="41"/>
      <c r="W787" s="41"/>
      <c r="X787" s="41"/>
      <c r="Y787" s="41"/>
      <c r="Z787" s="41"/>
    </row>
    <row r="788" spans="3:26" s="6" customFormat="1" ht="15">
      <c r="C788" s="60"/>
      <c r="D788" s="60"/>
      <c r="E788" s="60"/>
      <c r="F788" s="60"/>
      <c r="G788" s="60"/>
      <c r="H788" s="60"/>
      <c r="I788" s="60"/>
      <c r="R788" s="41"/>
      <c r="S788" s="41"/>
      <c r="T788" s="41"/>
      <c r="U788" s="41"/>
      <c r="V788" s="41"/>
      <c r="W788" s="41"/>
      <c r="X788" s="41"/>
      <c r="Y788" s="41"/>
      <c r="Z788" s="41"/>
    </row>
    <row r="789" spans="3:26" s="6" customFormat="1" ht="15">
      <c r="C789" s="60"/>
      <c r="D789" s="60"/>
      <c r="E789" s="60"/>
      <c r="F789" s="60"/>
      <c r="G789" s="60"/>
      <c r="H789" s="60"/>
      <c r="I789" s="60"/>
      <c r="R789" s="41"/>
      <c r="S789" s="41"/>
      <c r="T789" s="41"/>
      <c r="U789" s="41"/>
      <c r="V789" s="41"/>
      <c r="W789" s="41"/>
      <c r="X789" s="41"/>
      <c r="Y789" s="41"/>
      <c r="Z789" s="41"/>
    </row>
    <row r="790" spans="3:26" s="6" customFormat="1" ht="15">
      <c r="C790" s="60"/>
      <c r="D790" s="60"/>
      <c r="E790" s="60"/>
      <c r="F790" s="60"/>
      <c r="G790" s="60"/>
      <c r="H790" s="60"/>
      <c r="I790" s="60"/>
      <c r="R790" s="41"/>
      <c r="S790" s="41"/>
      <c r="T790" s="41"/>
      <c r="U790" s="41"/>
      <c r="V790" s="41"/>
      <c r="W790" s="41"/>
      <c r="X790" s="41"/>
      <c r="Y790" s="41"/>
      <c r="Z790" s="41"/>
    </row>
    <row r="791" spans="3:26" s="6" customFormat="1" ht="15">
      <c r="C791" s="60"/>
      <c r="D791" s="60"/>
      <c r="E791" s="60"/>
      <c r="F791" s="60"/>
      <c r="G791" s="60"/>
      <c r="H791" s="60"/>
      <c r="I791" s="60"/>
      <c r="R791" s="41"/>
      <c r="S791" s="41"/>
      <c r="T791" s="41"/>
      <c r="U791" s="41"/>
      <c r="V791" s="41"/>
      <c r="W791" s="41"/>
      <c r="X791" s="41"/>
      <c r="Y791" s="41"/>
      <c r="Z791" s="41"/>
    </row>
    <row r="792" spans="3:26" s="6" customFormat="1" ht="15">
      <c r="C792" s="60"/>
      <c r="D792" s="60"/>
      <c r="E792" s="60"/>
      <c r="F792" s="60"/>
      <c r="G792" s="60"/>
      <c r="H792" s="60"/>
      <c r="I792" s="60"/>
      <c r="R792" s="41"/>
      <c r="S792" s="41"/>
      <c r="T792" s="41"/>
      <c r="U792" s="41"/>
      <c r="V792" s="41"/>
      <c r="W792" s="41"/>
      <c r="X792" s="41"/>
      <c r="Y792" s="41"/>
      <c r="Z792" s="41"/>
    </row>
    <row r="793" spans="3:26" s="6" customFormat="1" ht="15">
      <c r="C793" s="60"/>
      <c r="D793" s="60"/>
      <c r="E793" s="60"/>
      <c r="F793" s="60"/>
      <c r="G793" s="60"/>
      <c r="H793" s="60"/>
      <c r="I793" s="60"/>
      <c r="R793" s="41"/>
      <c r="S793" s="41"/>
      <c r="T793" s="41"/>
      <c r="U793" s="41"/>
      <c r="V793" s="41"/>
      <c r="W793" s="41"/>
      <c r="X793" s="41"/>
      <c r="Y793" s="41"/>
      <c r="Z793" s="41"/>
    </row>
    <row r="794" spans="3:26" s="6" customFormat="1" ht="15">
      <c r="C794" s="60"/>
      <c r="D794" s="60"/>
      <c r="E794" s="60"/>
      <c r="F794" s="60"/>
      <c r="G794" s="60"/>
      <c r="H794" s="60"/>
      <c r="I794" s="60"/>
      <c r="R794" s="41"/>
      <c r="S794" s="41"/>
      <c r="T794" s="41"/>
      <c r="U794" s="41"/>
      <c r="V794" s="41"/>
      <c r="W794" s="41"/>
      <c r="X794" s="41"/>
      <c r="Y794" s="41"/>
      <c r="Z794" s="41"/>
    </row>
    <row r="795" spans="3:26" s="6" customFormat="1" ht="15">
      <c r="C795" s="60"/>
      <c r="D795" s="60"/>
      <c r="E795" s="60"/>
      <c r="F795" s="60"/>
      <c r="G795" s="60"/>
      <c r="H795" s="60"/>
      <c r="I795" s="60"/>
      <c r="R795" s="41"/>
      <c r="S795" s="41"/>
      <c r="T795" s="41"/>
      <c r="U795" s="41"/>
      <c r="V795" s="41"/>
      <c r="W795" s="41"/>
      <c r="X795" s="41"/>
      <c r="Y795" s="41"/>
      <c r="Z795" s="41"/>
    </row>
    <row r="796" spans="3:26" s="6" customFormat="1" ht="15">
      <c r="C796" s="60"/>
      <c r="D796" s="60"/>
      <c r="E796" s="60"/>
      <c r="F796" s="60"/>
      <c r="G796" s="60"/>
      <c r="H796" s="60"/>
      <c r="I796" s="60"/>
      <c r="R796" s="41"/>
      <c r="S796" s="41"/>
      <c r="T796" s="41"/>
      <c r="U796" s="41"/>
      <c r="V796" s="41"/>
      <c r="W796" s="41"/>
      <c r="X796" s="41"/>
      <c r="Y796" s="41"/>
      <c r="Z796" s="41"/>
    </row>
    <row r="797" spans="3:26" s="6" customFormat="1" ht="15">
      <c r="C797" s="60"/>
      <c r="D797" s="60"/>
      <c r="E797" s="60"/>
      <c r="F797" s="60"/>
      <c r="G797" s="60"/>
      <c r="H797" s="60"/>
      <c r="I797" s="60"/>
      <c r="R797" s="41"/>
      <c r="S797" s="41"/>
      <c r="T797" s="41"/>
      <c r="U797" s="41"/>
      <c r="V797" s="41"/>
      <c r="W797" s="41"/>
      <c r="X797" s="41"/>
      <c r="Y797" s="41"/>
      <c r="Z797" s="41"/>
    </row>
    <row r="798" spans="3:26" s="6" customFormat="1" ht="15">
      <c r="C798" s="60"/>
      <c r="D798" s="60"/>
      <c r="E798" s="60"/>
      <c r="F798" s="60"/>
      <c r="G798" s="60"/>
      <c r="H798" s="60"/>
      <c r="I798" s="60"/>
      <c r="R798" s="41"/>
      <c r="S798" s="41"/>
      <c r="T798" s="41"/>
      <c r="U798" s="41"/>
      <c r="V798" s="41"/>
      <c r="W798" s="41"/>
      <c r="X798" s="41"/>
      <c r="Y798" s="41"/>
      <c r="Z798" s="41"/>
    </row>
    <row r="799" spans="3:26" s="6" customFormat="1" ht="15">
      <c r="C799" s="60"/>
      <c r="D799" s="60"/>
      <c r="E799" s="60"/>
      <c r="F799" s="60"/>
      <c r="G799" s="60"/>
      <c r="H799" s="60"/>
      <c r="I799" s="60"/>
      <c r="R799" s="41"/>
      <c r="S799" s="41"/>
      <c r="T799" s="41"/>
      <c r="U799" s="41"/>
      <c r="V799" s="41"/>
      <c r="W799" s="41"/>
      <c r="X799" s="41"/>
      <c r="Y799" s="41"/>
      <c r="Z799" s="41"/>
    </row>
    <row r="800" spans="3:26" s="6" customFormat="1" ht="15">
      <c r="C800" s="60"/>
      <c r="D800" s="60"/>
      <c r="E800" s="60"/>
      <c r="F800" s="60"/>
      <c r="G800" s="60"/>
      <c r="H800" s="60"/>
      <c r="I800" s="60"/>
      <c r="R800" s="41"/>
      <c r="S800" s="41"/>
      <c r="T800" s="41"/>
      <c r="U800" s="41"/>
      <c r="V800" s="41"/>
      <c r="W800" s="41"/>
      <c r="X800" s="41"/>
      <c r="Y800" s="41"/>
      <c r="Z800" s="41"/>
    </row>
    <row r="801" spans="3:26" s="6" customFormat="1" ht="15">
      <c r="C801" s="60"/>
      <c r="D801" s="60"/>
      <c r="E801" s="60"/>
      <c r="F801" s="60"/>
      <c r="G801" s="60"/>
      <c r="H801" s="60"/>
      <c r="I801" s="60"/>
      <c r="R801" s="41"/>
      <c r="S801" s="41"/>
      <c r="T801" s="41"/>
      <c r="U801" s="41"/>
      <c r="V801" s="41"/>
      <c r="W801" s="41"/>
      <c r="X801" s="41"/>
      <c r="Y801" s="41"/>
      <c r="Z801" s="41"/>
    </row>
    <row r="802" spans="3:26" s="6" customFormat="1" ht="15">
      <c r="C802" s="60"/>
      <c r="D802" s="60"/>
      <c r="E802" s="60"/>
      <c r="F802" s="60"/>
      <c r="G802" s="60"/>
      <c r="H802" s="60"/>
      <c r="I802" s="60"/>
      <c r="R802" s="41"/>
      <c r="S802" s="41"/>
      <c r="T802" s="41"/>
      <c r="U802" s="41"/>
      <c r="V802" s="41"/>
      <c r="W802" s="41"/>
      <c r="X802" s="41"/>
      <c r="Y802" s="41"/>
      <c r="Z802" s="41"/>
    </row>
    <row r="803" spans="3:26" s="6" customFormat="1" ht="15">
      <c r="C803" s="60"/>
      <c r="D803" s="60"/>
      <c r="E803" s="60"/>
      <c r="F803" s="60"/>
      <c r="G803" s="60"/>
      <c r="H803" s="60"/>
      <c r="I803" s="60"/>
      <c r="R803" s="41"/>
      <c r="S803" s="41"/>
      <c r="T803" s="41"/>
      <c r="U803" s="41"/>
      <c r="V803" s="41"/>
      <c r="W803" s="41"/>
      <c r="X803" s="41"/>
      <c r="Y803" s="41"/>
      <c r="Z803" s="41"/>
    </row>
    <row r="804" spans="3:26" s="6" customFormat="1" ht="15">
      <c r="C804" s="60"/>
      <c r="D804" s="60"/>
      <c r="E804" s="60"/>
      <c r="F804" s="60"/>
      <c r="G804" s="60"/>
      <c r="H804" s="60"/>
      <c r="I804" s="60"/>
      <c r="R804" s="41"/>
      <c r="S804" s="41"/>
      <c r="T804" s="41"/>
      <c r="U804" s="41"/>
      <c r="V804" s="41"/>
      <c r="W804" s="41"/>
      <c r="X804" s="41"/>
      <c r="Y804" s="41"/>
      <c r="Z804" s="41"/>
    </row>
    <row r="805" spans="3:26" s="6" customFormat="1" ht="15">
      <c r="C805" s="60"/>
      <c r="D805" s="60"/>
      <c r="E805" s="60"/>
      <c r="F805" s="60"/>
      <c r="G805" s="60"/>
      <c r="H805" s="60"/>
      <c r="I805" s="60"/>
      <c r="R805" s="41"/>
      <c r="S805" s="41"/>
      <c r="T805" s="41"/>
      <c r="U805" s="41"/>
      <c r="V805" s="41"/>
      <c r="W805" s="41"/>
      <c r="X805" s="41"/>
      <c r="Y805" s="41"/>
      <c r="Z805" s="41"/>
    </row>
    <row r="806" spans="3:26" s="6" customFormat="1" ht="15">
      <c r="C806" s="60"/>
      <c r="D806" s="60"/>
      <c r="E806" s="60"/>
      <c r="F806" s="60"/>
      <c r="G806" s="60"/>
      <c r="H806" s="60"/>
      <c r="I806" s="60"/>
      <c r="R806" s="41"/>
      <c r="S806" s="41"/>
      <c r="T806" s="41"/>
      <c r="U806" s="41"/>
      <c r="V806" s="41"/>
      <c r="W806" s="41"/>
      <c r="X806" s="41"/>
      <c r="Y806" s="41"/>
      <c r="Z806" s="41"/>
    </row>
    <row r="807" spans="3:26" s="6" customFormat="1" ht="15">
      <c r="C807" s="60"/>
      <c r="D807" s="60"/>
      <c r="E807" s="60"/>
      <c r="F807" s="60"/>
      <c r="G807" s="60"/>
      <c r="H807" s="60"/>
      <c r="I807" s="60"/>
      <c r="R807" s="41"/>
      <c r="S807" s="41"/>
      <c r="T807" s="41"/>
      <c r="U807" s="41"/>
      <c r="V807" s="41"/>
      <c r="W807" s="41"/>
      <c r="X807" s="41"/>
      <c r="Y807" s="41"/>
      <c r="Z807" s="41"/>
    </row>
    <row r="808" spans="3:26" s="6" customFormat="1" ht="15">
      <c r="C808" s="60"/>
      <c r="D808" s="60"/>
      <c r="E808" s="60"/>
      <c r="F808" s="60"/>
      <c r="G808" s="60"/>
      <c r="H808" s="60"/>
      <c r="I808" s="60"/>
      <c r="R808" s="41"/>
      <c r="S808" s="41"/>
      <c r="T808" s="41"/>
      <c r="U808" s="41"/>
      <c r="V808" s="41"/>
      <c r="W808" s="41"/>
      <c r="X808" s="41"/>
      <c r="Y808" s="41"/>
      <c r="Z808" s="41"/>
    </row>
    <row r="809" spans="3:26" s="6" customFormat="1" ht="15">
      <c r="C809" s="60"/>
      <c r="D809" s="60"/>
      <c r="E809" s="60"/>
      <c r="F809" s="60"/>
      <c r="G809" s="60"/>
      <c r="H809" s="60"/>
      <c r="I809" s="60"/>
      <c r="R809" s="41"/>
      <c r="S809" s="41"/>
      <c r="T809" s="41"/>
      <c r="U809" s="41"/>
      <c r="V809" s="41"/>
      <c r="W809" s="41"/>
      <c r="X809" s="41"/>
      <c r="Y809" s="41"/>
      <c r="Z809" s="41"/>
    </row>
    <row r="810" spans="3:26" s="6" customFormat="1" ht="15">
      <c r="C810" s="60"/>
      <c r="D810" s="60"/>
      <c r="E810" s="60"/>
      <c r="F810" s="60"/>
      <c r="G810" s="60"/>
      <c r="H810" s="60"/>
      <c r="I810" s="60"/>
      <c r="R810" s="41"/>
      <c r="S810" s="41"/>
      <c r="T810" s="41"/>
      <c r="U810" s="41"/>
      <c r="V810" s="41"/>
      <c r="W810" s="41"/>
      <c r="X810" s="41"/>
      <c r="Y810" s="41"/>
      <c r="Z810" s="41"/>
    </row>
    <row r="811" spans="3:26" s="6" customFormat="1" ht="15">
      <c r="C811" s="60"/>
      <c r="D811" s="60"/>
      <c r="E811" s="60"/>
      <c r="F811" s="60"/>
      <c r="G811" s="60"/>
      <c r="H811" s="60"/>
      <c r="I811" s="60"/>
      <c r="R811" s="41"/>
      <c r="S811" s="41"/>
      <c r="T811" s="41"/>
      <c r="U811" s="41"/>
      <c r="V811" s="41"/>
      <c r="W811" s="41"/>
      <c r="X811" s="41"/>
      <c r="Y811" s="41"/>
      <c r="Z811" s="41"/>
    </row>
    <row r="812" spans="3:26" s="6" customFormat="1" ht="15">
      <c r="C812" s="60"/>
      <c r="D812" s="60"/>
      <c r="E812" s="60"/>
      <c r="F812" s="60"/>
      <c r="G812" s="60"/>
      <c r="H812" s="60"/>
      <c r="I812" s="60"/>
      <c r="R812" s="41"/>
      <c r="S812" s="41"/>
      <c r="T812" s="41"/>
      <c r="U812" s="41"/>
      <c r="V812" s="41"/>
      <c r="W812" s="41"/>
      <c r="X812" s="41"/>
      <c r="Y812" s="41"/>
      <c r="Z812" s="41"/>
    </row>
    <row r="813" spans="3:26" s="6" customFormat="1" ht="15">
      <c r="C813" s="60"/>
      <c r="D813" s="60"/>
      <c r="E813" s="60"/>
      <c r="F813" s="60"/>
      <c r="G813" s="60"/>
      <c r="H813" s="60"/>
      <c r="I813" s="60"/>
      <c r="R813" s="41"/>
      <c r="S813" s="41"/>
      <c r="T813" s="41"/>
      <c r="U813" s="41"/>
      <c r="V813" s="41"/>
      <c r="W813" s="41"/>
      <c r="X813" s="41"/>
      <c r="Y813" s="41"/>
      <c r="Z813" s="41"/>
    </row>
    <row r="814" spans="3:26" s="6" customFormat="1" ht="15">
      <c r="C814" s="60"/>
      <c r="D814" s="60"/>
      <c r="E814" s="60"/>
      <c r="F814" s="60"/>
      <c r="G814" s="60"/>
      <c r="H814" s="60"/>
      <c r="I814" s="60"/>
      <c r="R814" s="41"/>
      <c r="S814" s="41"/>
      <c r="T814" s="41"/>
      <c r="U814" s="41"/>
      <c r="V814" s="41"/>
      <c r="W814" s="41"/>
      <c r="X814" s="41"/>
      <c r="Y814" s="41"/>
      <c r="Z814" s="41"/>
    </row>
    <row r="815" spans="3:26" s="6" customFormat="1" ht="15">
      <c r="C815" s="60"/>
      <c r="D815" s="60"/>
      <c r="E815" s="60"/>
      <c r="F815" s="60"/>
      <c r="G815" s="60"/>
      <c r="H815" s="60"/>
      <c r="I815" s="60"/>
      <c r="R815" s="41"/>
      <c r="S815" s="41"/>
      <c r="T815" s="41"/>
      <c r="U815" s="41"/>
      <c r="V815" s="41"/>
      <c r="W815" s="41"/>
      <c r="X815" s="41"/>
      <c r="Y815" s="41"/>
      <c r="Z815" s="41"/>
    </row>
    <row r="816" spans="3:26" s="6" customFormat="1" ht="15">
      <c r="C816" s="60"/>
      <c r="D816" s="60"/>
      <c r="E816" s="60"/>
      <c r="F816" s="60"/>
      <c r="G816" s="60"/>
      <c r="H816" s="60"/>
      <c r="I816" s="60"/>
      <c r="R816" s="41"/>
      <c r="S816" s="41"/>
      <c r="T816" s="41"/>
      <c r="U816" s="41"/>
      <c r="V816" s="41"/>
      <c r="W816" s="41"/>
      <c r="X816" s="41"/>
      <c r="Y816" s="41"/>
      <c r="Z816" s="41"/>
    </row>
    <row r="817" spans="3:26" s="6" customFormat="1" ht="15">
      <c r="C817" s="60"/>
      <c r="D817" s="60"/>
      <c r="E817" s="60"/>
      <c r="F817" s="60"/>
      <c r="G817" s="60"/>
      <c r="H817" s="60"/>
      <c r="I817" s="60"/>
      <c r="R817" s="41"/>
      <c r="S817" s="41"/>
      <c r="T817" s="41"/>
      <c r="U817" s="41"/>
      <c r="V817" s="41"/>
      <c r="W817" s="41"/>
      <c r="X817" s="41"/>
      <c r="Y817" s="41"/>
      <c r="Z817" s="41"/>
    </row>
    <row r="818" spans="3:26" s="6" customFormat="1" ht="15">
      <c r="C818" s="60"/>
      <c r="D818" s="60"/>
      <c r="E818" s="60"/>
      <c r="F818" s="60"/>
      <c r="G818" s="60"/>
      <c r="H818" s="60"/>
      <c r="I818" s="60"/>
      <c r="R818" s="41"/>
      <c r="S818" s="41"/>
      <c r="T818" s="41"/>
      <c r="U818" s="41"/>
      <c r="V818" s="41"/>
      <c r="W818" s="41"/>
      <c r="X818" s="41"/>
      <c r="Y818" s="41"/>
      <c r="Z818" s="41"/>
    </row>
    <row r="819" spans="3:26" s="6" customFormat="1" ht="15">
      <c r="C819" s="60"/>
      <c r="D819" s="60"/>
      <c r="E819" s="60"/>
      <c r="F819" s="60"/>
      <c r="G819" s="60"/>
      <c r="H819" s="60"/>
      <c r="I819" s="60"/>
      <c r="R819" s="41"/>
      <c r="S819" s="41"/>
      <c r="T819" s="41"/>
      <c r="U819" s="41"/>
      <c r="V819" s="41"/>
      <c r="W819" s="41"/>
      <c r="X819" s="41"/>
      <c r="Y819" s="41"/>
      <c r="Z819" s="41"/>
    </row>
    <row r="820" spans="3:26" s="6" customFormat="1" ht="15">
      <c r="C820" s="60"/>
      <c r="D820" s="60"/>
      <c r="E820" s="60"/>
      <c r="F820" s="60"/>
      <c r="G820" s="60"/>
      <c r="H820" s="60"/>
      <c r="I820" s="60"/>
      <c r="R820" s="41"/>
      <c r="S820" s="41"/>
      <c r="T820" s="41"/>
      <c r="U820" s="41"/>
      <c r="V820" s="41"/>
      <c r="W820" s="41"/>
      <c r="X820" s="41"/>
      <c r="Y820" s="41"/>
      <c r="Z820" s="41"/>
    </row>
    <row r="821" spans="3:26" s="6" customFormat="1" ht="15">
      <c r="C821" s="60"/>
      <c r="D821" s="60"/>
      <c r="E821" s="60"/>
      <c r="F821" s="60"/>
      <c r="G821" s="60"/>
      <c r="H821" s="60"/>
      <c r="I821" s="60"/>
      <c r="R821" s="41"/>
      <c r="S821" s="41"/>
      <c r="T821" s="41"/>
      <c r="U821" s="41"/>
      <c r="V821" s="41"/>
      <c r="W821" s="41"/>
      <c r="X821" s="41"/>
      <c r="Y821" s="41"/>
      <c r="Z821" s="41"/>
    </row>
    <row r="822" spans="3:26" s="6" customFormat="1" ht="15">
      <c r="C822" s="60"/>
      <c r="D822" s="60"/>
      <c r="E822" s="60"/>
      <c r="F822" s="60"/>
      <c r="G822" s="60"/>
      <c r="H822" s="60"/>
      <c r="I822" s="60"/>
      <c r="R822" s="41"/>
      <c r="S822" s="41"/>
      <c r="T822" s="41"/>
      <c r="U822" s="41"/>
      <c r="V822" s="41"/>
      <c r="W822" s="41"/>
      <c r="X822" s="41"/>
      <c r="Y822" s="41"/>
      <c r="Z822" s="41"/>
    </row>
    <row r="823" spans="3:26" s="6" customFormat="1" ht="15">
      <c r="C823" s="60"/>
      <c r="D823" s="60"/>
      <c r="E823" s="60"/>
      <c r="F823" s="60"/>
      <c r="G823" s="60"/>
      <c r="H823" s="60"/>
      <c r="I823" s="60"/>
      <c r="R823" s="41"/>
      <c r="S823" s="41"/>
      <c r="T823" s="41"/>
      <c r="U823" s="41"/>
      <c r="V823" s="41"/>
      <c r="W823" s="41"/>
      <c r="X823" s="41"/>
      <c r="Y823" s="41"/>
      <c r="Z823" s="41"/>
    </row>
    <row r="824" spans="3:26" s="6" customFormat="1" ht="15">
      <c r="C824" s="60"/>
      <c r="D824" s="60"/>
      <c r="E824" s="60"/>
      <c r="F824" s="60"/>
      <c r="G824" s="60"/>
      <c r="H824" s="60"/>
      <c r="I824" s="60"/>
      <c r="R824" s="41"/>
      <c r="S824" s="41"/>
      <c r="T824" s="41"/>
      <c r="U824" s="41"/>
      <c r="V824" s="41"/>
      <c r="W824" s="41"/>
      <c r="X824" s="41"/>
      <c r="Y824" s="41"/>
      <c r="Z824" s="41"/>
    </row>
    <row r="825" spans="3:26" s="6" customFormat="1" ht="15">
      <c r="C825" s="60"/>
      <c r="D825" s="60"/>
      <c r="E825" s="60"/>
      <c r="F825" s="60"/>
      <c r="G825" s="60"/>
      <c r="H825" s="60"/>
      <c r="I825" s="60"/>
      <c r="R825" s="41"/>
      <c r="S825" s="41"/>
      <c r="T825" s="41"/>
      <c r="U825" s="41"/>
      <c r="V825" s="41"/>
      <c r="W825" s="41"/>
      <c r="X825" s="41"/>
      <c r="Y825" s="41"/>
      <c r="Z825" s="41"/>
    </row>
    <row r="826" spans="3:26" s="6" customFormat="1" ht="15">
      <c r="C826" s="60"/>
      <c r="D826" s="60"/>
      <c r="E826" s="60"/>
      <c r="F826" s="60"/>
      <c r="G826" s="60"/>
      <c r="H826" s="60"/>
      <c r="I826" s="60"/>
      <c r="R826" s="41"/>
      <c r="S826" s="41"/>
      <c r="T826" s="41"/>
      <c r="U826" s="41"/>
      <c r="V826" s="41"/>
      <c r="W826" s="41"/>
      <c r="X826" s="41"/>
      <c r="Y826" s="41"/>
      <c r="Z826" s="41"/>
    </row>
    <row r="827" spans="3:26" s="6" customFormat="1" ht="15">
      <c r="C827" s="60"/>
      <c r="D827" s="60"/>
      <c r="E827" s="60"/>
      <c r="F827" s="60"/>
      <c r="G827" s="60"/>
      <c r="H827" s="60"/>
      <c r="I827" s="60"/>
      <c r="R827" s="41"/>
      <c r="S827" s="41"/>
      <c r="T827" s="41"/>
      <c r="U827" s="41"/>
      <c r="V827" s="41"/>
      <c r="W827" s="41"/>
      <c r="X827" s="41"/>
      <c r="Y827" s="41"/>
      <c r="Z827" s="41"/>
    </row>
    <row r="828" spans="3:26" s="6" customFormat="1" ht="15">
      <c r="C828" s="60"/>
      <c r="D828" s="60"/>
      <c r="E828" s="60"/>
      <c r="F828" s="60"/>
      <c r="G828" s="60"/>
      <c r="H828" s="60"/>
      <c r="I828" s="60"/>
      <c r="R828" s="41"/>
      <c r="S828" s="41"/>
      <c r="T828" s="41"/>
      <c r="U828" s="41"/>
      <c r="V828" s="41"/>
      <c r="W828" s="41"/>
      <c r="X828" s="41"/>
      <c r="Y828" s="41"/>
      <c r="Z828" s="41"/>
    </row>
    <row r="829" spans="3:26" s="6" customFormat="1" ht="15">
      <c r="C829" s="60"/>
      <c r="D829" s="60"/>
      <c r="E829" s="60"/>
      <c r="F829" s="60"/>
      <c r="G829" s="60"/>
      <c r="H829" s="60"/>
      <c r="I829" s="60"/>
      <c r="R829" s="41"/>
      <c r="S829" s="41"/>
      <c r="T829" s="41"/>
      <c r="U829" s="41"/>
      <c r="V829" s="41"/>
      <c r="W829" s="41"/>
      <c r="X829" s="41"/>
      <c r="Y829" s="41"/>
      <c r="Z829" s="41"/>
    </row>
    <row r="830" spans="3:26" s="6" customFormat="1" ht="15">
      <c r="C830" s="60"/>
      <c r="D830" s="60"/>
      <c r="E830" s="60"/>
      <c r="F830" s="60"/>
      <c r="G830" s="60"/>
      <c r="H830" s="60"/>
      <c r="I830" s="60"/>
      <c r="R830" s="41"/>
      <c r="S830" s="41"/>
      <c r="T830" s="41"/>
      <c r="U830" s="41"/>
      <c r="V830" s="41"/>
      <c r="W830" s="41"/>
      <c r="X830" s="41"/>
      <c r="Y830" s="41"/>
      <c r="Z830" s="41"/>
    </row>
    <row r="831" spans="3:26" s="6" customFormat="1" ht="15">
      <c r="C831" s="60"/>
      <c r="D831" s="60"/>
      <c r="E831" s="60"/>
      <c r="F831" s="60"/>
      <c r="G831" s="60"/>
      <c r="H831" s="60"/>
      <c r="I831" s="60"/>
      <c r="R831" s="41"/>
      <c r="S831" s="41"/>
      <c r="T831" s="41"/>
      <c r="U831" s="41"/>
      <c r="V831" s="41"/>
      <c r="W831" s="41"/>
      <c r="X831" s="41"/>
      <c r="Y831" s="41"/>
      <c r="Z831" s="41"/>
    </row>
    <row r="832" spans="3:26" s="6" customFormat="1" ht="15">
      <c r="C832" s="60"/>
      <c r="D832" s="60"/>
      <c r="E832" s="60"/>
      <c r="F832" s="60"/>
      <c r="G832" s="60"/>
      <c r="H832" s="60"/>
      <c r="I832" s="60"/>
      <c r="R832" s="41"/>
      <c r="S832" s="41"/>
      <c r="T832" s="41"/>
      <c r="U832" s="41"/>
      <c r="V832" s="41"/>
      <c r="W832" s="41"/>
      <c r="X832" s="41"/>
      <c r="Y832" s="41"/>
      <c r="Z832" s="41"/>
    </row>
    <row r="833" spans="3:26" s="6" customFormat="1" ht="15">
      <c r="C833" s="60"/>
      <c r="D833" s="60"/>
      <c r="E833" s="60"/>
      <c r="F833" s="60"/>
      <c r="G833" s="60"/>
      <c r="H833" s="60"/>
      <c r="I833" s="60"/>
      <c r="R833" s="41"/>
      <c r="S833" s="41"/>
      <c r="T833" s="41"/>
      <c r="U833" s="41"/>
      <c r="V833" s="41"/>
      <c r="W833" s="41"/>
      <c r="X833" s="41"/>
      <c r="Y833" s="41"/>
      <c r="Z833" s="41"/>
    </row>
    <row r="834" spans="3:26" s="6" customFormat="1" ht="15">
      <c r="C834" s="60"/>
      <c r="D834" s="60"/>
      <c r="E834" s="60"/>
      <c r="F834" s="60"/>
      <c r="G834" s="60"/>
      <c r="H834" s="60"/>
      <c r="I834" s="60"/>
      <c r="R834" s="41"/>
      <c r="S834" s="41"/>
      <c r="T834" s="41"/>
      <c r="U834" s="41"/>
      <c r="V834" s="41"/>
      <c r="W834" s="41"/>
      <c r="X834" s="41"/>
      <c r="Y834" s="41"/>
      <c r="Z834" s="41"/>
    </row>
    <row r="835" spans="3:26" s="6" customFormat="1" ht="15">
      <c r="C835" s="60"/>
      <c r="D835" s="60"/>
      <c r="E835" s="60"/>
      <c r="F835" s="60"/>
      <c r="G835" s="60"/>
      <c r="H835" s="60"/>
      <c r="I835" s="60"/>
      <c r="R835" s="41"/>
      <c r="S835" s="41"/>
      <c r="T835" s="41"/>
      <c r="U835" s="41"/>
      <c r="V835" s="41"/>
      <c r="W835" s="41"/>
      <c r="X835" s="41"/>
      <c r="Y835" s="41"/>
      <c r="Z835" s="41"/>
    </row>
    <row r="836" spans="3:26" s="6" customFormat="1" ht="15">
      <c r="C836" s="60"/>
      <c r="D836" s="60"/>
      <c r="E836" s="60"/>
      <c r="F836" s="60"/>
      <c r="G836" s="60"/>
      <c r="H836" s="60"/>
      <c r="I836" s="60"/>
      <c r="R836" s="41"/>
      <c r="S836" s="41"/>
      <c r="T836" s="41"/>
      <c r="U836" s="41"/>
      <c r="V836" s="41"/>
      <c r="W836" s="41"/>
      <c r="X836" s="41"/>
      <c r="Y836" s="41"/>
      <c r="Z836" s="41"/>
    </row>
    <row r="837" spans="3:26" s="6" customFormat="1" ht="15">
      <c r="C837" s="60"/>
      <c r="D837" s="60"/>
      <c r="E837" s="60"/>
      <c r="F837" s="60"/>
      <c r="G837" s="60"/>
      <c r="H837" s="60"/>
      <c r="I837" s="60"/>
      <c r="R837" s="41"/>
      <c r="S837" s="41"/>
      <c r="T837" s="41"/>
      <c r="U837" s="41"/>
      <c r="V837" s="41"/>
      <c r="W837" s="41"/>
      <c r="X837" s="41"/>
      <c r="Y837" s="41"/>
      <c r="Z837" s="41"/>
    </row>
    <row r="838" spans="3:26" s="6" customFormat="1" ht="15">
      <c r="C838" s="60"/>
      <c r="D838" s="60"/>
      <c r="E838" s="60"/>
      <c r="F838" s="60"/>
      <c r="G838" s="60"/>
      <c r="H838" s="60"/>
      <c r="I838" s="60"/>
      <c r="R838" s="41"/>
      <c r="S838" s="41"/>
      <c r="T838" s="41"/>
      <c r="U838" s="41"/>
      <c r="V838" s="41"/>
      <c r="W838" s="41"/>
      <c r="X838" s="41"/>
      <c r="Y838" s="41"/>
      <c r="Z838" s="41"/>
    </row>
    <row r="839" spans="3:26" s="6" customFormat="1" ht="15">
      <c r="C839" s="60"/>
      <c r="D839" s="60"/>
      <c r="E839" s="60"/>
      <c r="F839" s="60"/>
      <c r="G839" s="60"/>
      <c r="H839" s="60"/>
      <c r="I839" s="60"/>
      <c r="R839" s="41"/>
      <c r="S839" s="41"/>
      <c r="T839" s="41"/>
      <c r="U839" s="41"/>
      <c r="V839" s="41"/>
      <c r="W839" s="41"/>
      <c r="X839" s="41"/>
      <c r="Y839" s="41"/>
      <c r="Z839" s="41"/>
    </row>
    <row r="840" spans="3:26" s="6" customFormat="1" ht="15">
      <c r="C840" s="60"/>
      <c r="D840" s="60"/>
      <c r="E840" s="60"/>
      <c r="F840" s="60"/>
      <c r="G840" s="60"/>
      <c r="H840" s="60"/>
      <c r="I840" s="60"/>
      <c r="R840" s="41"/>
      <c r="S840" s="41"/>
      <c r="T840" s="41"/>
      <c r="U840" s="41"/>
      <c r="V840" s="41"/>
      <c r="W840" s="41"/>
      <c r="X840" s="41"/>
      <c r="Y840" s="41"/>
      <c r="Z840" s="41"/>
    </row>
    <row r="841" spans="3:26" s="6" customFormat="1" ht="15">
      <c r="C841" s="60"/>
      <c r="D841" s="60"/>
      <c r="E841" s="60"/>
      <c r="F841" s="60"/>
      <c r="G841" s="60"/>
      <c r="H841" s="60"/>
      <c r="I841" s="60"/>
      <c r="R841" s="41"/>
      <c r="S841" s="41"/>
      <c r="T841" s="41"/>
      <c r="U841" s="41"/>
      <c r="V841" s="41"/>
      <c r="W841" s="41"/>
      <c r="X841" s="41"/>
      <c r="Y841" s="41"/>
      <c r="Z841" s="41"/>
    </row>
    <row r="842" spans="3:26" s="6" customFormat="1" ht="15">
      <c r="C842" s="60"/>
      <c r="D842" s="60"/>
      <c r="E842" s="60"/>
      <c r="F842" s="60"/>
      <c r="G842" s="60"/>
      <c r="H842" s="60"/>
      <c r="I842" s="60"/>
      <c r="R842" s="41"/>
      <c r="S842" s="41"/>
      <c r="T842" s="41"/>
      <c r="U842" s="41"/>
      <c r="V842" s="41"/>
      <c r="W842" s="41"/>
      <c r="X842" s="41"/>
      <c r="Y842" s="41"/>
      <c r="Z842" s="41"/>
    </row>
    <row r="843" spans="3:26" s="6" customFormat="1" ht="15">
      <c r="C843" s="60"/>
      <c r="D843" s="60"/>
      <c r="E843" s="60"/>
      <c r="F843" s="60"/>
      <c r="G843" s="60"/>
      <c r="H843" s="60"/>
      <c r="I843" s="60"/>
      <c r="R843" s="41"/>
      <c r="S843" s="41"/>
      <c r="T843" s="41"/>
      <c r="U843" s="41"/>
      <c r="V843" s="41"/>
      <c r="W843" s="41"/>
      <c r="X843" s="41"/>
      <c r="Y843" s="41"/>
      <c r="Z843" s="41"/>
    </row>
    <row r="844" spans="3:26" s="6" customFormat="1" ht="15">
      <c r="C844" s="60"/>
      <c r="D844" s="60"/>
      <c r="E844" s="60"/>
      <c r="F844" s="60"/>
      <c r="G844" s="60"/>
      <c r="H844" s="60"/>
      <c r="I844" s="60"/>
      <c r="R844" s="41"/>
      <c r="S844" s="41"/>
      <c r="T844" s="41"/>
      <c r="U844" s="41"/>
      <c r="V844" s="41"/>
      <c r="W844" s="41"/>
      <c r="X844" s="41"/>
      <c r="Y844" s="41"/>
      <c r="Z844" s="41"/>
    </row>
    <row r="845" spans="3:26" s="6" customFormat="1" ht="15">
      <c r="C845" s="60"/>
      <c r="D845" s="60"/>
      <c r="E845" s="60"/>
      <c r="F845" s="60"/>
      <c r="G845" s="60"/>
      <c r="H845" s="60"/>
      <c r="I845" s="60"/>
      <c r="R845" s="41"/>
      <c r="S845" s="41"/>
      <c r="T845" s="41"/>
      <c r="U845" s="41"/>
      <c r="V845" s="41"/>
      <c r="W845" s="41"/>
      <c r="X845" s="41"/>
      <c r="Y845" s="41"/>
      <c r="Z845" s="41"/>
    </row>
    <row r="846" spans="3:26" s="6" customFormat="1" ht="15">
      <c r="C846" s="60"/>
      <c r="D846" s="60"/>
      <c r="E846" s="60"/>
      <c r="F846" s="60"/>
      <c r="G846" s="60"/>
      <c r="H846" s="60"/>
      <c r="I846" s="60"/>
      <c r="R846" s="41"/>
      <c r="S846" s="41"/>
      <c r="T846" s="41"/>
      <c r="U846" s="41"/>
      <c r="V846" s="41"/>
      <c r="W846" s="41"/>
      <c r="X846" s="41"/>
      <c r="Y846" s="41"/>
      <c r="Z846" s="41"/>
    </row>
    <row r="847" spans="3:26" s="6" customFormat="1" ht="15">
      <c r="C847" s="60"/>
      <c r="D847" s="60"/>
      <c r="E847" s="60"/>
      <c r="F847" s="60"/>
      <c r="G847" s="60"/>
      <c r="H847" s="60"/>
      <c r="I847" s="60"/>
      <c r="R847" s="41"/>
      <c r="S847" s="41"/>
      <c r="T847" s="41"/>
      <c r="U847" s="41"/>
      <c r="V847" s="41"/>
      <c r="W847" s="41"/>
      <c r="X847" s="41"/>
      <c r="Y847" s="41"/>
      <c r="Z847" s="41"/>
    </row>
    <row r="848" spans="3:26" s="6" customFormat="1" ht="15">
      <c r="C848" s="60"/>
      <c r="D848" s="60"/>
      <c r="E848" s="60"/>
      <c r="F848" s="60"/>
      <c r="G848" s="60"/>
      <c r="H848" s="60"/>
      <c r="I848" s="60"/>
      <c r="R848" s="41"/>
      <c r="S848" s="41"/>
      <c r="T848" s="41"/>
      <c r="U848" s="41"/>
      <c r="V848" s="41"/>
      <c r="W848" s="41"/>
      <c r="X848" s="41"/>
      <c r="Y848" s="41"/>
      <c r="Z848" s="41"/>
    </row>
    <row r="849" spans="3:26" s="6" customFormat="1" ht="15">
      <c r="C849" s="60"/>
      <c r="D849" s="60"/>
      <c r="E849" s="60"/>
      <c r="F849" s="60"/>
      <c r="G849" s="60"/>
      <c r="H849" s="60"/>
      <c r="I849" s="60"/>
      <c r="R849" s="41"/>
      <c r="S849" s="41"/>
      <c r="T849" s="41"/>
      <c r="U849" s="41"/>
      <c r="V849" s="41"/>
      <c r="W849" s="41"/>
      <c r="X849" s="41"/>
      <c r="Y849" s="41"/>
      <c r="Z849" s="41"/>
    </row>
    <row r="850" spans="3:26" s="6" customFormat="1" ht="15">
      <c r="C850" s="60"/>
      <c r="D850" s="60"/>
      <c r="E850" s="60"/>
      <c r="F850" s="60"/>
      <c r="G850" s="60"/>
      <c r="H850" s="60"/>
      <c r="I850" s="60"/>
      <c r="R850" s="41"/>
      <c r="S850" s="41"/>
      <c r="T850" s="41"/>
      <c r="U850" s="41"/>
      <c r="V850" s="41"/>
      <c r="W850" s="41"/>
      <c r="X850" s="41"/>
      <c r="Y850" s="41"/>
      <c r="Z850" s="41"/>
    </row>
    <row r="851" spans="3:26" s="6" customFormat="1" ht="15">
      <c r="C851" s="60"/>
      <c r="D851" s="60"/>
      <c r="E851" s="60"/>
      <c r="F851" s="60"/>
      <c r="G851" s="60"/>
      <c r="H851" s="60"/>
      <c r="I851" s="60"/>
      <c r="R851" s="41"/>
      <c r="S851" s="41"/>
      <c r="T851" s="41"/>
      <c r="U851" s="41"/>
      <c r="V851" s="41"/>
      <c r="W851" s="41"/>
      <c r="X851" s="41"/>
      <c r="Y851" s="41"/>
      <c r="Z851" s="41"/>
    </row>
    <row r="852" spans="3:26" s="6" customFormat="1" ht="15">
      <c r="C852" s="60"/>
      <c r="D852" s="60"/>
      <c r="E852" s="60"/>
      <c r="F852" s="60"/>
      <c r="G852" s="60"/>
      <c r="H852" s="60"/>
      <c r="I852" s="60"/>
      <c r="R852" s="41"/>
      <c r="S852" s="41"/>
      <c r="T852" s="41"/>
      <c r="U852" s="41"/>
      <c r="V852" s="41"/>
      <c r="W852" s="41"/>
      <c r="X852" s="41"/>
      <c r="Y852" s="41"/>
      <c r="Z852" s="41"/>
    </row>
    <row r="853" spans="3:26" s="6" customFormat="1" ht="15">
      <c r="C853" s="60"/>
      <c r="D853" s="60"/>
      <c r="E853" s="60"/>
      <c r="F853" s="60"/>
      <c r="G853" s="60"/>
      <c r="H853" s="60"/>
      <c r="I853" s="60"/>
      <c r="R853" s="41"/>
      <c r="S853" s="41"/>
      <c r="T853" s="41"/>
      <c r="U853" s="41"/>
      <c r="V853" s="41"/>
      <c r="W853" s="41"/>
      <c r="X853" s="41"/>
      <c r="Y853" s="41"/>
      <c r="Z853" s="41"/>
    </row>
    <row r="854" spans="3:26" s="6" customFormat="1" ht="15">
      <c r="C854" s="60"/>
      <c r="D854" s="60"/>
      <c r="E854" s="60"/>
      <c r="F854" s="60"/>
      <c r="G854" s="60"/>
      <c r="H854" s="60"/>
      <c r="I854" s="60"/>
      <c r="R854" s="41"/>
      <c r="S854" s="41"/>
      <c r="T854" s="41"/>
      <c r="U854" s="41"/>
      <c r="V854" s="41"/>
      <c r="W854" s="41"/>
      <c r="X854" s="41"/>
      <c r="Y854" s="41"/>
      <c r="Z854" s="41"/>
    </row>
    <row r="855" spans="3:26" s="6" customFormat="1" ht="15">
      <c r="C855" s="60"/>
      <c r="D855" s="60"/>
      <c r="E855" s="60"/>
      <c r="F855" s="60"/>
      <c r="G855" s="60"/>
      <c r="H855" s="60"/>
      <c r="I855" s="60"/>
      <c r="R855" s="41"/>
      <c r="S855" s="41"/>
      <c r="T855" s="41"/>
      <c r="U855" s="41"/>
      <c r="V855" s="41"/>
      <c r="W855" s="41"/>
      <c r="X855" s="41"/>
      <c r="Y855" s="41"/>
      <c r="Z855" s="41"/>
    </row>
    <row r="856" spans="3:26" s="6" customFormat="1" ht="15">
      <c r="C856" s="60"/>
      <c r="D856" s="60"/>
      <c r="E856" s="60"/>
      <c r="F856" s="60"/>
      <c r="G856" s="60"/>
      <c r="H856" s="60"/>
      <c r="I856" s="60"/>
      <c r="R856" s="41"/>
      <c r="S856" s="41"/>
      <c r="T856" s="41"/>
      <c r="U856" s="41"/>
      <c r="V856" s="41"/>
      <c r="W856" s="41"/>
      <c r="X856" s="41"/>
      <c r="Y856" s="41"/>
      <c r="Z856" s="41"/>
    </row>
    <row r="857" spans="3:26" s="6" customFormat="1" ht="15">
      <c r="C857" s="60"/>
      <c r="D857" s="60"/>
      <c r="E857" s="60"/>
      <c r="F857" s="60"/>
      <c r="G857" s="60"/>
      <c r="H857" s="60"/>
      <c r="I857" s="60"/>
      <c r="R857" s="41"/>
      <c r="S857" s="41"/>
      <c r="T857" s="41"/>
      <c r="U857" s="41"/>
      <c r="V857" s="41"/>
      <c r="W857" s="41"/>
      <c r="X857" s="41"/>
      <c r="Y857" s="41"/>
      <c r="Z857" s="41"/>
    </row>
    <row r="858" spans="3:26" s="6" customFormat="1" ht="15">
      <c r="C858" s="60"/>
      <c r="D858" s="60"/>
      <c r="E858" s="60"/>
      <c r="F858" s="60"/>
      <c r="G858" s="60"/>
      <c r="H858" s="60"/>
      <c r="I858" s="60"/>
      <c r="R858" s="41"/>
      <c r="S858" s="41"/>
      <c r="T858" s="41"/>
      <c r="U858" s="41"/>
      <c r="V858" s="41"/>
      <c r="W858" s="41"/>
      <c r="X858" s="41"/>
      <c r="Y858" s="41"/>
      <c r="Z858" s="41"/>
    </row>
    <row r="859" spans="3:26" s="6" customFormat="1" ht="15">
      <c r="C859" s="60"/>
      <c r="D859" s="60"/>
      <c r="E859" s="60"/>
      <c r="F859" s="60"/>
      <c r="G859" s="60"/>
      <c r="H859" s="60"/>
      <c r="I859" s="60"/>
      <c r="R859" s="41"/>
      <c r="S859" s="41"/>
      <c r="T859" s="41"/>
      <c r="U859" s="41"/>
      <c r="V859" s="41"/>
      <c r="W859" s="41"/>
      <c r="X859" s="41"/>
      <c r="Y859" s="41"/>
      <c r="Z859" s="41"/>
    </row>
    <row r="860" spans="3:26" s="6" customFormat="1" ht="15">
      <c r="C860" s="60"/>
      <c r="D860" s="60"/>
      <c r="E860" s="60"/>
      <c r="F860" s="60"/>
      <c r="G860" s="60"/>
      <c r="H860" s="60"/>
      <c r="I860" s="60"/>
      <c r="R860" s="41"/>
      <c r="S860" s="41"/>
      <c r="T860" s="41"/>
      <c r="U860" s="41"/>
      <c r="V860" s="41"/>
      <c r="W860" s="41"/>
      <c r="X860" s="41"/>
      <c r="Y860" s="41"/>
      <c r="Z860" s="41"/>
    </row>
    <row r="861" spans="3:26" s="6" customFormat="1" ht="15">
      <c r="C861" s="60"/>
      <c r="D861" s="60"/>
      <c r="E861" s="60"/>
      <c r="F861" s="60"/>
      <c r="G861" s="60"/>
      <c r="H861" s="60"/>
      <c r="I861" s="60"/>
      <c r="R861" s="41"/>
      <c r="S861" s="41"/>
      <c r="T861" s="41"/>
      <c r="U861" s="41"/>
      <c r="V861" s="41"/>
      <c r="W861" s="41"/>
      <c r="X861" s="41"/>
      <c r="Y861" s="41"/>
      <c r="Z861" s="41"/>
    </row>
    <row r="862" spans="3:26" s="6" customFormat="1" ht="15">
      <c r="C862" s="60"/>
      <c r="D862" s="60"/>
      <c r="E862" s="60"/>
      <c r="F862" s="60"/>
      <c r="G862" s="60"/>
      <c r="H862" s="60"/>
      <c r="I862" s="60"/>
      <c r="R862" s="41"/>
      <c r="S862" s="41"/>
      <c r="T862" s="41"/>
      <c r="U862" s="41"/>
      <c r="V862" s="41"/>
      <c r="W862" s="41"/>
      <c r="X862" s="41"/>
      <c r="Y862" s="41"/>
      <c r="Z862" s="41"/>
    </row>
    <row r="863" spans="3:26" s="6" customFormat="1" ht="15">
      <c r="C863" s="60"/>
      <c r="D863" s="60"/>
      <c r="E863" s="60"/>
      <c r="F863" s="60"/>
      <c r="G863" s="60"/>
      <c r="H863" s="60"/>
      <c r="I863" s="60"/>
      <c r="R863" s="41"/>
      <c r="S863" s="41"/>
      <c r="T863" s="41"/>
      <c r="U863" s="41"/>
      <c r="V863" s="41"/>
      <c r="W863" s="41"/>
      <c r="X863" s="41"/>
      <c r="Y863" s="41"/>
      <c r="Z863" s="41"/>
    </row>
    <row r="864" spans="3:26" s="6" customFormat="1" ht="15">
      <c r="C864" s="60"/>
      <c r="D864" s="60"/>
      <c r="E864" s="60"/>
      <c r="F864" s="60"/>
      <c r="G864" s="60"/>
      <c r="H864" s="60"/>
      <c r="I864" s="60"/>
      <c r="R864" s="41"/>
      <c r="S864" s="41"/>
      <c r="T864" s="41"/>
      <c r="U864" s="41"/>
      <c r="V864" s="41"/>
      <c r="W864" s="41"/>
      <c r="X864" s="41"/>
      <c r="Y864" s="41"/>
      <c r="Z864" s="41"/>
    </row>
    <row r="865" spans="3:26" s="6" customFormat="1" ht="15">
      <c r="C865" s="60"/>
      <c r="D865" s="60"/>
      <c r="E865" s="60"/>
      <c r="F865" s="60"/>
      <c r="G865" s="60"/>
      <c r="H865" s="60"/>
      <c r="I865" s="60"/>
      <c r="R865" s="41"/>
      <c r="S865" s="41"/>
      <c r="T865" s="41"/>
      <c r="U865" s="41"/>
      <c r="V865" s="41"/>
      <c r="W865" s="41"/>
      <c r="X865" s="41"/>
      <c r="Y865" s="41"/>
      <c r="Z865" s="41"/>
    </row>
    <row r="866" spans="3:26" s="6" customFormat="1" ht="15">
      <c r="C866" s="60"/>
      <c r="D866" s="60"/>
      <c r="E866" s="60"/>
      <c r="F866" s="60"/>
      <c r="G866" s="60"/>
      <c r="H866" s="60"/>
      <c r="I866" s="60"/>
      <c r="R866" s="41"/>
      <c r="S866" s="41"/>
      <c r="T866" s="41"/>
      <c r="U866" s="41"/>
      <c r="V866" s="41"/>
      <c r="W866" s="41"/>
      <c r="X866" s="41"/>
      <c r="Y866" s="41"/>
      <c r="Z866" s="41"/>
    </row>
    <row r="867" spans="3:26" s="6" customFormat="1" ht="15">
      <c r="C867" s="60"/>
      <c r="D867" s="60"/>
      <c r="E867" s="60"/>
      <c r="F867" s="60"/>
      <c r="G867" s="60"/>
      <c r="H867" s="60"/>
      <c r="I867" s="60"/>
      <c r="R867" s="41"/>
      <c r="S867" s="41"/>
      <c r="T867" s="41"/>
      <c r="U867" s="41"/>
      <c r="V867" s="41"/>
      <c r="W867" s="41"/>
      <c r="X867" s="41"/>
      <c r="Y867" s="41"/>
      <c r="Z867" s="41"/>
    </row>
    <row r="868" spans="3:26" s="6" customFormat="1" ht="15">
      <c r="C868" s="60"/>
      <c r="D868" s="60"/>
      <c r="E868" s="60"/>
      <c r="F868" s="60"/>
      <c r="G868" s="60"/>
      <c r="H868" s="60"/>
      <c r="I868" s="60"/>
      <c r="R868" s="41"/>
      <c r="S868" s="41"/>
      <c r="T868" s="41"/>
      <c r="U868" s="41"/>
      <c r="V868" s="41"/>
      <c r="W868" s="41"/>
      <c r="X868" s="41"/>
      <c r="Y868" s="41"/>
      <c r="Z868" s="41"/>
    </row>
    <row r="869" spans="3:26" s="6" customFormat="1" ht="15">
      <c r="C869" s="60"/>
      <c r="D869" s="60"/>
      <c r="E869" s="60"/>
      <c r="F869" s="60"/>
      <c r="G869" s="60"/>
      <c r="H869" s="60"/>
      <c r="I869" s="60"/>
      <c r="R869" s="41"/>
      <c r="S869" s="41"/>
      <c r="T869" s="41"/>
      <c r="U869" s="41"/>
      <c r="V869" s="41"/>
      <c r="W869" s="41"/>
      <c r="X869" s="41"/>
      <c r="Y869" s="41"/>
      <c r="Z869" s="41"/>
    </row>
    <row r="870" spans="3:26" s="6" customFormat="1" ht="15">
      <c r="C870" s="60"/>
      <c r="D870" s="60"/>
      <c r="E870" s="60"/>
      <c r="F870" s="60"/>
      <c r="G870" s="60"/>
      <c r="H870" s="60"/>
      <c r="I870" s="60"/>
      <c r="R870" s="41"/>
      <c r="S870" s="41"/>
      <c r="T870" s="41"/>
      <c r="U870" s="41"/>
      <c r="V870" s="41"/>
      <c r="W870" s="41"/>
      <c r="X870" s="41"/>
      <c r="Y870" s="41"/>
      <c r="Z870" s="41"/>
    </row>
    <row r="871" spans="3:26" s="6" customFormat="1" ht="15">
      <c r="C871" s="60"/>
      <c r="D871" s="60"/>
      <c r="E871" s="60"/>
      <c r="F871" s="60"/>
      <c r="G871" s="60"/>
      <c r="H871" s="60"/>
      <c r="I871" s="60"/>
      <c r="R871" s="41"/>
      <c r="S871" s="41"/>
      <c r="T871" s="41"/>
      <c r="U871" s="41"/>
      <c r="V871" s="41"/>
      <c r="W871" s="41"/>
      <c r="X871" s="41"/>
      <c r="Y871" s="41"/>
      <c r="Z871" s="41"/>
    </row>
    <row r="872" spans="3:26" s="6" customFormat="1" ht="15">
      <c r="C872" s="60"/>
      <c r="D872" s="60"/>
      <c r="E872" s="60"/>
      <c r="F872" s="60"/>
      <c r="G872" s="60"/>
      <c r="H872" s="60"/>
      <c r="I872" s="60"/>
      <c r="R872" s="41"/>
      <c r="S872" s="41"/>
      <c r="T872" s="41"/>
      <c r="U872" s="41"/>
      <c r="V872" s="41"/>
      <c r="W872" s="41"/>
      <c r="X872" s="41"/>
      <c r="Y872" s="41"/>
      <c r="Z872" s="41"/>
    </row>
    <row r="873" spans="3:26" s="6" customFormat="1" ht="15">
      <c r="C873" s="60"/>
      <c r="D873" s="60"/>
      <c r="E873" s="60"/>
      <c r="F873" s="60"/>
      <c r="G873" s="60"/>
      <c r="H873" s="60"/>
      <c r="I873" s="60"/>
      <c r="R873" s="41"/>
      <c r="S873" s="41"/>
      <c r="T873" s="41"/>
      <c r="U873" s="41"/>
      <c r="V873" s="41"/>
      <c r="W873" s="41"/>
      <c r="X873" s="41"/>
      <c r="Y873" s="41"/>
      <c r="Z873" s="41"/>
    </row>
    <row r="874" spans="3:26" s="6" customFormat="1" ht="15">
      <c r="C874" s="60"/>
      <c r="D874" s="60"/>
      <c r="E874" s="60"/>
      <c r="F874" s="60"/>
      <c r="G874" s="60"/>
      <c r="H874" s="60"/>
      <c r="I874" s="60"/>
      <c r="R874" s="41"/>
      <c r="S874" s="41"/>
      <c r="T874" s="41"/>
      <c r="U874" s="41"/>
      <c r="V874" s="41"/>
      <c r="W874" s="41"/>
      <c r="X874" s="41"/>
      <c r="Y874" s="41"/>
      <c r="Z874" s="41"/>
    </row>
    <row r="875" spans="3:26" s="6" customFormat="1" ht="15">
      <c r="C875" s="60"/>
      <c r="D875" s="60"/>
      <c r="E875" s="60"/>
      <c r="F875" s="60"/>
      <c r="G875" s="60"/>
      <c r="H875" s="60"/>
      <c r="I875" s="60"/>
      <c r="R875" s="41"/>
      <c r="S875" s="41"/>
      <c r="T875" s="41"/>
      <c r="U875" s="41"/>
      <c r="V875" s="41"/>
      <c r="W875" s="41"/>
      <c r="X875" s="41"/>
      <c r="Y875" s="41"/>
      <c r="Z875" s="41"/>
    </row>
    <row r="876" spans="3:26" s="6" customFormat="1" ht="15">
      <c r="C876" s="60"/>
      <c r="D876" s="60"/>
      <c r="E876" s="60"/>
      <c r="F876" s="60"/>
      <c r="G876" s="60"/>
      <c r="H876" s="60"/>
      <c r="I876" s="60"/>
      <c r="R876" s="41"/>
      <c r="S876" s="41"/>
      <c r="T876" s="41"/>
      <c r="U876" s="41"/>
      <c r="V876" s="41"/>
      <c r="W876" s="41"/>
      <c r="X876" s="41"/>
      <c r="Y876" s="41"/>
      <c r="Z876" s="41"/>
    </row>
    <row r="877" spans="3:26" s="6" customFormat="1" ht="15">
      <c r="C877" s="60"/>
      <c r="D877" s="60"/>
      <c r="E877" s="60"/>
      <c r="F877" s="60"/>
      <c r="G877" s="60"/>
      <c r="H877" s="60"/>
      <c r="I877" s="60"/>
      <c r="R877" s="41"/>
      <c r="S877" s="41"/>
      <c r="T877" s="41"/>
      <c r="U877" s="41"/>
      <c r="V877" s="41"/>
      <c r="W877" s="41"/>
      <c r="X877" s="41"/>
      <c r="Y877" s="41"/>
      <c r="Z877" s="41"/>
    </row>
    <row r="878" spans="3:26" s="6" customFormat="1" ht="15">
      <c r="C878" s="60"/>
      <c r="D878" s="60"/>
      <c r="E878" s="60"/>
      <c r="F878" s="60"/>
      <c r="G878" s="60"/>
      <c r="H878" s="60"/>
      <c r="I878" s="60"/>
      <c r="R878" s="41"/>
      <c r="S878" s="41"/>
      <c r="T878" s="41"/>
      <c r="U878" s="41"/>
      <c r="V878" s="41"/>
      <c r="W878" s="41"/>
      <c r="X878" s="41"/>
      <c r="Y878" s="41"/>
      <c r="Z878" s="41"/>
    </row>
    <row r="879" spans="3:26" s="6" customFormat="1" ht="15">
      <c r="C879" s="60"/>
      <c r="D879" s="60"/>
      <c r="E879" s="60"/>
      <c r="F879" s="60"/>
      <c r="G879" s="60"/>
      <c r="H879" s="60"/>
      <c r="I879" s="60"/>
      <c r="R879" s="41"/>
      <c r="S879" s="41"/>
      <c r="T879" s="41"/>
      <c r="U879" s="41"/>
      <c r="V879" s="41"/>
      <c r="W879" s="41"/>
      <c r="X879" s="41"/>
      <c r="Y879" s="41"/>
      <c r="Z879" s="41"/>
    </row>
    <row r="880" spans="3:26" s="6" customFormat="1" ht="15">
      <c r="C880" s="60"/>
      <c r="D880" s="60"/>
      <c r="E880" s="60"/>
      <c r="F880" s="60"/>
      <c r="G880" s="60"/>
      <c r="H880" s="60"/>
      <c r="I880" s="60"/>
      <c r="R880" s="41"/>
      <c r="S880" s="41"/>
      <c r="T880" s="41"/>
      <c r="U880" s="41"/>
      <c r="V880" s="41"/>
      <c r="W880" s="41"/>
      <c r="X880" s="41"/>
      <c r="Y880" s="41"/>
      <c r="Z880" s="41"/>
    </row>
    <row r="881" spans="3:26" s="6" customFormat="1" ht="15">
      <c r="C881" s="60"/>
      <c r="D881" s="60"/>
      <c r="E881" s="60"/>
      <c r="F881" s="60"/>
      <c r="G881" s="60"/>
      <c r="H881" s="60"/>
      <c r="I881" s="60"/>
      <c r="R881" s="41"/>
      <c r="S881" s="41"/>
      <c r="T881" s="41"/>
      <c r="U881" s="41"/>
      <c r="V881" s="41"/>
      <c r="W881" s="41"/>
      <c r="X881" s="41"/>
      <c r="Y881" s="41"/>
      <c r="Z881" s="41"/>
    </row>
    <row r="882" spans="3:26" s="6" customFormat="1" ht="15">
      <c r="C882" s="60"/>
      <c r="D882" s="60"/>
      <c r="E882" s="60"/>
      <c r="F882" s="60"/>
      <c r="G882" s="60"/>
      <c r="H882" s="60"/>
      <c r="I882" s="60"/>
      <c r="R882" s="41"/>
      <c r="S882" s="41"/>
      <c r="T882" s="41"/>
      <c r="U882" s="41"/>
      <c r="V882" s="41"/>
      <c r="W882" s="41"/>
      <c r="X882" s="41"/>
      <c r="Y882" s="41"/>
      <c r="Z882" s="41"/>
    </row>
    <row r="883" spans="3:26" s="6" customFormat="1" ht="15">
      <c r="C883" s="60"/>
      <c r="D883" s="60"/>
      <c r="E883" s="60"/>
      <c r="F883" s="60"/>
      <c r="G883" s="60"/>
      <c r="H883" s="60"/>
      <c r="I883" s="60"/>
      <c r="R883" s="41"/>
      <c r="S883" s="41"/>
      <c r="T883" s="41"/>
      <c r="U883" s="41"/>
      <c r="V883" s="41"/>
      <c r="W883" s="41"/>
      <c r="X883" s="41"/>
      <c r="Y883" s="41"/>
      <c r="Z883" s="41"/>
    </row>
    <row r="884" spans="3:26" s="6" customFormat="1" ht="15">
      <c r="C884" s="60"/>
      <c r="D884" s="60"/>
      <c r="E884" s="60"/>
      <c r="F884" s="60"/>
      <c r="G884" s="60"/>
      <c r="H884" s="60"/>
      <c r="I884" s="60"/>
      <c r="R884" s="41"/>
      <c r="S884" s="41"/>
      <c r="T884" s="41"/>
      <c r="U884" s="41"/>
      <c r="V884" s="41"/>
      <c r="W884" s="41"/>
      <c r="X884" s="41"/>
      <c r="Y884" s="41"/>
      <c r="Z884" s="41"/>
    </row>
    <row r="885" spans="3:26" s="6" customFormat="1" ht="15">
      <c r="C885" s="60"/>
      <c r="D885" s="60"/>
      <c r="E885" s="60"/>
      <c r="F885" s="60"/>
      <c r="G885" s="60"/>
      <c r="H885" s="60"/>
      <c r="I885" s="60"/>
      <c r="R885" s="41"/>
      <c r="S885" s="41"/>
      <c r="T885" s="41"/>
      <c r="U885" s="41"/>
      <c r="V885" s="41"/>
      <c r="W885" s="41"/>
      <c r="X885" s="41"/>
      <c r="Y885" s="41"/>
      <c r="Z885" s="41"/>
    </row>
    <row r="886" spans="3:26" s="6" customFormat="1" ht="15">
      <c r="C886" s="60"/>
      <c r="D886" s="60"/>
      <c r="E886" s="60"/>
      <c r="F886" s="60"/>
      <c r="G886" s="60"/>
      <c r="H886" s="60"/>
      <c r="I886" s="60"/>
      <c r="R886" s="41"/>
      <c r="S886" s="41"/>
      <c r="T886" s="41"/>
      <c r="U886" s="41"/>
      <c r="V886" s="41"/>
      <c r="W886" s="41"/>
      <c r="X886" s="41"/>
      <c r="Y886" s="41"/>
      <c r="Z886" s="41"/>
    </row>
    <row r="887" spans="3:26" s="6" customFormat="1" ht="15">
      <c r="C887" s="60"/>
      <c r="D887" s="60"/>
      <c r="E887" s="60"/>
      <c r="F887" s="60"/>
      <c r="G887" s="60"/>
      <c r="H887" s="60"/>
      <c r="I887" s="60"/>
      <c r="R887" s="41"/>
      <c r="S887" s="41"/>
      <c r="T887" s="41"/>
      <c r="U887" s="41"/>
      <c r="V887" s="41"/>
      <c r="W887" s="41"/>
      <c r="X887" s="41"/>
      <c r="Y887" s="41"/>
      <c r="Z887" s="41"/>
    </row>
    <row r="888" spans="3:26" s="6" customFormat="1" ht="15">
      <c r="C888" s="60"/>
      <c r="D888" s="60"/>
      <c r="E888" s="60"/>
      <c r="F888" s="60"/>
      <c r="G888" s="60"/>
      <c r="H888" s="60"/>
      <c r="I888" s="60"/>
      <c r="R888" s="41"/>
      <c r="S888" s="41"/>
      <c r="T888" s="41"/>
      <c r="U888" s="41"/>
      <c r="V888" s="41"/>
      <c r="W888" s="41"/>
      <c r="X888" s="41"/>
      <c r="Y888" s="41"/>
      <c r="Z888" s="41"/>
    </row>
    <row r="889" spans="3:26" s="6" customFormat="1" ht="15">
      <c r="C889" s="60"/>
      <c r="D889" s="60"/>
      <c r="E889" s="60"/>
      <c r="F889" s="60"/>
      <c r="G889" s="60"/>
      <c r="H889" s="60"/>
      <c r="I889" s="60"/>
      <c r="R889" s="41"/>
      <c r="S889" s="41"/>
      <c r="T889" s="41"/>
      <c r="U889" s="41"/>
      <c r="V889" s="41"/>
      <c r="W889" s="41"/>
      <c r="X889" s="41"/>
      <c r="Y889" s="41"/>
      <c r="Z889" s="41"/>
    </row>
    <row r="890" spans="3:26" s="6" customFormat="1" ht="15">
      <c r="C890" s="60"/>
      <c r="D890" s="60"/>
      <c r="E890" s="60"/>
      <c r="F890" s="60"/>
      <c r="G890" s="60"/>
      <c r="H890" s="60"/>
      <c r="I890" s="60"/>
      <c r="R890" s="41"/>
      <c r="S890" s="41"/>
      <c r="T890" s="41"/>
      <c r="U890" s="41"/>
      <c r="V890" s="41"/>
      <c r="W890" s="41"/>
      <c r="X890" s="41"/>
      <c r="Y890" s="41"/>
      <c r="Z890" s="41"/>
    </row>
    <row r="891" spans="3:26" s="6" customFormat="1" ht="15">
      <c r="C891" s="60"/>
      <c r="D891" s="60"/>
      <c r="E891" s="60"/>
      <c r="F891" s="60"/>
      <c r="G891" s="60"/>
      <c r="H891" s="60"/>
      <c r="I891" s="60"/>
      <c r="R891" s="41"/>
      <c r="S891" s="41"/>
      <c r="T891" s="41"/>
      <c r="U891" s="41"/>
      <c r="V891" s="41"/>
      <c r="W891" s="41"/>
      <c r="X891" s="41"/>
      <c r="Y891" s="41"/>
      <c r="Z891" s="41"/>
    </row>
    <row r="892" spans="3:26" s="6" customFormat="1" ht="15">
      <c r="C892" s="60"/>
      <c r="D892" s="60"/>
      <c r="E892" s="60"/>
      <c r="F892" s="60"/>
      <c r="G892" s="60"/>
      <c r="H892" s="60"/>
      <c r="I892" s="60"/>
      <c r="R892" s="41"/>
      <c r="S892" s="41"/>
      <c r="T892" s="41"/>
      <c r="U892" s="41"/>
      <c r="V892" s="41"/>
      <c r="W892" s="41"/>
      <c r="X892" s="41"/>
      <c r="Y892" s="41"/>
      <c r="Z892" s="41"/>
    </row>
    <row r="893" spans="3:26" s="6" customFormat="1" ht="15">
      <c r="C893" s="60"/>
      <c r="D893" s="60"/>
      <c r="E893" s="60"/>
      <c r="F893" s="60"/>
      <c r="G893" s="60"/>
      <c r="H893" s="60"/>
      <c r="I893" s="60"/>
      <c r="R893" s="41"/>
      <c r="S893" s="41"/>
      <c r="T893" s="41"/>
      <c r="U893" s="41"/>
      <c r="V893" s="41"/>
      <c r="W893" s="41"/>
      <c r="X893" s="41"/>
      <c r="Y893" s="41"/>
      <c r="Z893" s="41"/>
    </row>
    <row r="894" spans="3:26" s="6" customFormat="1" ht="15">
      <c r="C894" s="60"/>
      <c r="D894" s="60"/>
      <c r="E894" s="60"/>
      <c r="F894" s="60"/>
      <c r="G894" s="60"/>
      <c r="H894" s="60"/>
      <c r="I894" s="60"/>
      <c r="R894" s="41"/>
      <c r="S894" s="41"/>
      <c r="T894" s="41"/>
      <c r="U894" s="41"/>
      <c r="V894" s="41"/>
      <c r="W894" s="41"/>
      <c r="X894" s="41"/>
      <c r="Y894" s="41"/>
      <c r="Z894" s="41"/>
    </row>
    <row r="895" spans="3:26" s="6" customFormat="1" ht="15">
      <c r="C895" s="60"/>
      <c r="D895" s="60"/>
      <c r="E895" s="60"/>
      <c r="F895" s="60"/>
      <c r="G895" s="60"/>
      <c r="H895" s="60"/>
      <c r="I895" s="60"/>
      <c r="R895" s="41"/>
      <c r="S895" s="41"/>
      <c r="T895" s="41"/>
      <c r="U895" s="41"/>
      <c r="V895" s="41"/>
      <c r="W895" s="41"/>
      <c r="X895" s="41"/>
      <c r="Y895" s="41"/>
      <c r="Z895" s="41"/>
    </row>
    <row r="896" spans="3:26" s="6" customFormat="1" ht="15">
      <c r="C896" s="60"/>
      <c r="D896" s="60"/>
      <c r="E896" s="60"/>
      <c r="F896" s="60"/>
      <c r="G896" s="60"/>
      <c r="H896" s="60"/>
      <c r="I896" s="60"/>
      <c r="R896" s="41"/>
      <c r="S896" s="41"/>
      <c r="T896" s="41"/>
      <c r="U896" s="41"/>
      <c r="V896" s="41"/>
      <c r="W896" s="41"/>
      <c r="X896" s="41"/>
      <c r="Y896" s="41"/>
      <c r="Z896" s="41"/>
    </row>
    <row r="897" spans="3:26" s="6" customFormat="1" ht="15">
      <c r="C897" s="60"/>
      <c r="D897" s="60"/>
      <c r="E897" s="60"/>
      <c r="F897" s="60"/>
      <c r="G897" s="60"/>
      <c r="H897" s="60"/>
      <c r="I897" s="60"/>
      <c r="R897" s="41"/>
      <c r="S897" s="41"/>
      <c r="T897" s="41"/>
      <c r="U897" s="41"/>
      <c r="V897" s="41"/>
      <c r="W897" s="41"/>
      <c r="X897" s="41"/>
      <c r="Y897" s="41"/>
      <c r="Z897" s="41"/>
    </row>
    <row r="898" spans="3:26" s="6" customFormat="1" ht="15">
      <c r="C898" s="60"/>
      <c r="D898" s="60"/>
      <c r="E898" s="60"/>
      <c r="F898" s="60"/>
      <c r="G898" s="60"/>
      <c r="H898" s="60"/>
      <c r="I898" s="60"/>
      <c r="R898" s="41"/>
      <c r="S898" s="41"/>
      <c r="T898" s="41"/>
      <c r="U898" s="41"/>
      <c r="V898" s="41"/>
      <c r="W898" s="41"/>
      <c r="X898" s="41"/>
      <c r="Y898" s="41"/>
      <c r="Z898" s="41"/>
    </row>
    <row r="899" spans="3:26" s="6" customFormat="1" ht="15">
      <c r="C899" s="60"/>
      <c r="D899" s="60"/>
      <c r="E899" s="60"/>
      <c r="F899" s="60"/>
      <c r="G899" s="60"/>
      <c r="H899" s="60"/>
      <c r="I899" s="60"/>
      <c r="R899" s="41"/>
      <c r="S899" s="41"/>
      <c r="T899" s="41"/>
      <c r="U899" s="41"/>
      <c r="V899" s="41"/>
      <c r="W899" s="41"/>
      <c r="X899" s="41"/>
      <c r="Y899" s="41"/>
      <c r="Z899" s="41"/>
    </row>
    <row r="900" spans="3:26" s="6" customFormat="1" ht="15">
      <c r="C900" s="60"/>
      <c r="D900" s="60"/>
      <c r="E900" s="60"/>
      <c r="F900" s="60"/>
      <c r="G900" s="60"/>
      <c r="H900" s="60"/>
      <c r="I900" s="60"/>
      <c r="R900" s="41"/>
      <c r="S900" s="41"/>
      <c r="T900" s="41"/>
      <c r="U900" s="41"/>
      <c r="V900" s="41"/>
      <c r="W900" s="41"/>
      <c r="X900" s="41"/>
      <c r="Y900" s="41"/>
      <c r="Z900" s="41"/>
    </row>
    <row r="901" spans="3:26" s="6" customFormat="1" ht="15">
      <c r="C901" s="60"/>
      <c r="D901" s="60"/>
      <c r="E901" s="60"/>
      <c r="F901" s="60"/>
      <c r="G901" s="60"/>
      <c r="H901" s="60"/>
      <c r="I901" s="60"/>
      <c r="R901" s="41"/>
      <c r="S901" s="41"/>
      <c r="T901" s="41"/>
      <c r="U901" s="41"/>
      <c r="V901" s="41"/>
      <c r="W901" s="41"/>
      <c r="X901" s="41"/>
      <c r="Y901" s="41"/>
      <c r="Z901" s="41"/>
    </row>
    <row r="902" spans="3:26" s="6" customFormat="1" ht="15">
      <c r="C902" s="60"/>
      <c r="D902" s="60"/>
      <c r="E902" s="60"/>
      <c r="F902" s="60"/>
      <c r="G902" s="60"/>
      <c r="H902" s="60"/>
      <c r="I902" s="60"/>
      <c r="R902" s="41"/>
      <c r="S902" s="41"/>
      <c r="T902" s="41"/>
      <c r="U902" s="41"/>
      <c r="V902" s="41"/>
      <c r="W902" s="41"/>
      <c r="X902" s="41"/>
      <c r="Y902" s="41"/>
      <c r="Z902" s="41"/>
    </row>
    <row r="903" spans="3:26" s="6" customFormat="1" ht="15">
      <c r="C903" s="60"/>
      <c r="D903" s="60"/>
      <c r="E903" s="60"/>
      <c r="F903" s="60"/>
      <c r="G903" s="60"/>
      <c r="H903" s="60"/>
      <c r="I903" s="60"/>
      <c r="R903" s="41"/>
      <c r="S903" s="41"/>
      <c r="T903" s="41"/>
      <c r="U903" s="41"/>
      <c r="V903" s="41"/>
      <c r="W903" s="41"/>
      <c r="X903" s="41"/>
      <c r="Y903" s="41"/>
      <c r="Z903" s="41"/>
    </row>
    <row r="904" spans="3:26" s="6" customFormat="1" ht="15">
      <c r="C904" s="60"/>
      <c r="D904" s="60"/>
      <c r="E904" s="60"/>
      <c r="F904" s="60"/>
      <c r="G904" s="60"/>
      <c r="H904" s="60"/>
      <c r="I904" s="60"/>
      <c r="R904" s="41"/>
      <c r="S904" s="41"/>
      <c r="T904" s="41"/>
      <c r="U904" s="41"/>
      <c r="V904" s="41"/>
      <c r="W904" s="41"/>
      <c r="X904" s="41"/>
      <c r="Y904" s="41"/>
      <c r="Z904" s="41"/>
    </row>
    <row r="905" spans="3:26" s="6" customFormat="1" ht="15">
      <c r="C905" s="60"/>
      <c r="D905" s="60"/>
      <c r="E905" s="60"/>
      <c r="F905" s="60"/>
      <c r="G905" s="60"/>
      <c r="H905" s="60"/>
      <c r="I905" s="60"/>
      <c r="R905" s="41"/>
      <c r="S905" s="41"/>
      <c r="T905" s="41"/>
      <c r="U905" s="41"/>
      <c r="V905" s="41"/>
      <c r="W905" s="41"/>
      <c r="X905" s="41"/>
      <c r="Y905" s="41"/>
      <c r="Z905" s="41"/>
    </row>
    <row r="906" spans="3:26" s="6" customFormat="1" ht="15">
      <c r="C906" s="60"/>
      <c r="D906" s="60"/>
      <c r="E906" s="60"/>
      <c r="F906" s="60"/>
      <c r="G906" s="60"/>
      <c r="H906" s="60"/>
      <c r="I906" s="60"/>
      <c r="R906" s="41"/>
      <c r="S906" s="41"/>
      <c r="T906" s="41"/>
      <c r="U906" s="41"/>
      <c r="V906" s="41"/>
      <c r="W906" s="41"/>
      <c r="X906" s="41"/>
      <c r="Y906" s="41"/>
      <c r="Z906" s="41"/>
    </row>
    <row r="907" spans="3:26" s="6" customFormat="1" ht="15">
      <c r="C907" s="60"/>
      <c r="D907" s="60"/>
      <c r="E907" s="60"/>
      <c r="F907" s="60"/>
      <c r="G907" s="60"/>
      <c r="H907" s="60"/>
      <c r="I907" s="60"/>
      <c r="R907" s="41"/>
      <c r="S907" s="41"/>
      <c r="T907" s="41"/>
      <c r="U907" s="41"/>
      <c r="V907" s="41"/>
      <c r="W907" s="41"/>
      <c r="X907" s="41"/>
      <c r="Y907" s="41"/>
      <c r="Z907" s="41"/>
    </row>
    <row r="908" spans="3:26" s="6" customFormat="1" ht="15">
      <c r="C908" s="60"/>
      <c r="D908" s="60"/>
      <c r="E908" s="60"/>
      <c r="F908" s="60"/>
      <c r="G908" s="60"/>
      <c r="H908" s="60"/>
      <c r="I908" s="60"/>
      <c r="R908" s="41"/>
      <c r="S908" s="41"/>
      <c r="T908" s="41"/>
      <c r="U908" s="41"/>
      <c r="V908" s="41"/>
      <c r="W908" s="41"/>
      <c r="X908" s="41"/>
      <c r="Y908" s="41"/>
      <c r="Z908" s="41"/>
    </row>
    <row r="909" spans="3:26" s="6" customFormat="1" ht="15">
      <c r="C909" s="60"/>
      <c r="D909" s="60"/>
      <c r="E909" s="60"/>
      <c r="F909" s="60"/>
      <c r="G909" s="60"/>
      <c r="H909" s="60"/>
      <c r="I909" s="60"/>
      <c r="R909" s="41"/>
      <c r="S909" s="41"/>
      <c r="T909" s="41"/>
      <c r="U909" s="41"/>
      <c r="V909" s="41"/>
      <c r="W909" s="41"/>
      <c r="X909" s="41"/>
      <c r="Y909" s="41"/>
      <c r="Z909" s="41"/>
    </row>
    <row r="910" spans="3:26" s="6" customFormat="1" ht="15">
      <c r="C910" s="60"/>
      <c r="D910" s="60"/>
      <c r="E910" s="60"/>
      <c r="F910" s="60"/>
      <c r="G910" s="60"/>
      <c r="H910" s="60"/>
      <c r="I910" s="60"/>
      <c r="R910" s="41"/>
      <c r="S910" s="41"/>
      <c r="T910" s="41"/>
      <c r="U910" s="41"/>
      <c r="V910" s="41"/>
      <c r="W910" s="41"/>
      <c r="X910" s="41"/>
      <c r="Y910" s="41"/>
      <c r="Z910" s="41"/>
    </row>
    <row r="911" spans="3:26" s="6" customFormat="1" ht="15">
      <c r="C911" s="60"/>
      <c r="D911" s="60"/>
      <c r="E911" s="60"/>
      <c r="F911" s="60"/>
      <c r="G911" s="60"/>
      <c r="H911" s="60"/>
      <c r="I911" s="60"/>
      <c r="R911" s="41"/>
      <c r="S911" s="41"/>
      <c r="T911" s="41"/>
      <c r="U911" s="41"/>
      <c r="V911" s="41"/>
      <c r="W911" s="41"/>
      <c r="X911" s="41"/>
      <c r="Y911" s="41"/>
      <c r="Z911" s="41"/>
    </row>
    <row r="912" spans="3:26" s="6" customFormat="1" ht="15">
      <c r="C912" s="60"/>
      <c r="D912" s="60"/>
      <c r="E912" s="60"/>
      <c r="F912" s="60"/>
      <c r="G912" s="60"/>
      <c r="H912" s="60"/>
      <c r="I912" s="60"/>
      <c r="R912" s="41"/>
      <c r="S912" s="41"/>
      <c r="T912" s="41"/>
      <c r="U912" s="41"/>
      <c r="V912" s="41"/>
      <c r="W912" s="41"/>
      <c r="X912" s="41"/>
      <c r="Y912" s="41"/>
      <c r="Z912" s="41"/>
    </row>
    <row r="913" spans="3:26" s="6" customFormat="1" ht="15">
      <c r="C913" s="60"/>
      <c r="D913" s="60"/>
      <c r="E913" s="60"/>
      <c r="F913" s="60"/>
      <c r="G913" s="60"/>
      <c r="H913" s="60"/>
      <c r="I913" s="60"/>
      <c r="R913" s="41"/>
      <c r="S913" s="41"/>
      <c r="T913" s="41"/>
      <c r="U913" s="41"/>
      <c r="V913" s="41"/>
      <c r="W913" s="41"/>
      <c r="X913" s="41"/>
      <c r="Y913" s="41"/>
      <c r="Z913" s="41"/>
    </row>
    <row r="914" spans="3:26" s="6" customFormat="1" ht="15">
      <c r="C914" s="60"/>
      <c r="D914" s="60"/>
      <c r="E914" s="60"/>
      <c r="F914" s="60"/>
      <c r="G914" s="60"/>
      <c r="H914" s="60"/>
      <c r="I914" s="60"/>
      <c r="R914" s="41"/>
      <c r="S914" s="41"/>
      <c r="T914" s="41"/>
      <c r="U914" s="41"/>
      <c r="V914" s="41"/>
      <c r="W914" s="41"/>
      <c r="X914" s="41"/>
      <c r="Y914" s="41"/>
      <c r="Z914" s="41"/>
    </row>
    <row r="915" spans="3:26" s="6" customFormat="1" ht="15">
      <c r="C915" s="60"/>
      <c r="D915" s="60"/>
      <c r="E915" s="60"/>
      <c r="F915" s="60"/>
      <c r="G915" s="60"/>
      <c r="H915" s="60"/>
      <c r="I915" s="60"/>
      <c r="R915" s="41"/>
      <c r="S915" s="41"/>
      <c r="T915" s="41"/>
      <c r="U915" s="41"/>
      <c r="V915" s="41"/>
      <c r="W915" s="41"/>
      <c r="X915" s="41"/>
      <c r="Y915" s="41"/>
      <c r="Z915" s="41"/>
    </row>
    <row r="916" spans="3:26" s="6" customFormat="1" ht="15">
      <c r="C916" s="60"/>
      <c r="D916" s="60"/>
      <c r="E916" s="60"/>
      <c r="F916" s="60"/>
      <c r="G916" s="60"/>
      <c r="H916" s="60"/>
      <c r="I916" s="60"/>
      <c r="R916" s="41"/>
      <c r="S916" s="41"/>
      <c r="T916" s="41"/>
      <c r="U916" s="41"/>
      <c r="V916" s="41"/>
      <c r="W916" s="41"/>
      <c r="X916" s="41"/>
      <c r="Y916" s="41"/>
      <c r="Z916" s="41"/>
    </row>
    <row r="917" spans="3:26" s="6" customFormat="1" ht="15">
      <c r="C917" s="60"/>
      <c r="D917" s="60"/>
      <c r="E917" s="60"/>
      <c r="F917" s="60"/>
      <c r="G917" s="60"/>
      <c r="H917" s="60"/>
      <c r="I917" s="60"/>
      <c r="R917" s="41"/>
      <c r="S917" s="41"/>
      <c r="T917" s="41"/>
      <c r="U917" s="41"/>
      <c r="V917" s="41"/>
      <c r="W917" s="41"/>
      <c r="X917" s="41"/>
      <c r="Y917" s="41"/>
      <c r="Z917" s="41"/>
    </row>
    <row r="918" spans="3:26" s="6" customFormat="1" ht="15">
      <c r="C918" s="60"/>
      <c r="D918" s="60"/>
      <c r="E918" s="60"/>
      <c r="F918" s="60"/>
      <c r="G918" s="60"/>
      <c r="H918" s="60"/>
      <c r="I918" s="60"/>
      <c r="R918" s="41"/>
      <c r="S918" s="41"/>
      <c r="T918" s="41"/>
      <c r="U918" s="41"/>
      <c r="V918" s="41"/>
      <c r="W918" s="41"/>
      <c r="X918" s="41"/>
      <c r="Y918" s="41"/>
      <c r="Z918" s="41"/>
    </row>
    <row r="919" spans="3:26" s="6" customFormat="1" ht="15">
      <c r="C919" s="60"/>
      <c r="D919" s="60"/>
      <c r="E919" s="60"/>
      <c r="F919" s="60"/>
      <c r="G919" s="60"/>
      <c r="H919" s="60"/>
      <c r="I919" s="60"/>
      <c r="R919" s="41"/>
      <c r="S919" s="41"/>
      <c r="T919" s="41"/>
      <c r="U919" s="41"/>
      <c r="V919" s="41"/>
      <c r="W919" s="41"/>
      <c r="X919" s="41"/>
      <c r="Y919" s="41"/>
      <c r="Z919" s="41"/>
    </row>
    <row r="920" spans="3:26" s="6" customFormat="1" ht="15">
      <c r="C920" s="60"/>
      <c r="D920" s="60"/>
      <c r="E920" s="60"/>
      <c r="F920" s="60"/>
      <c r="G920" s="60"/>
      <c r="H920" s="60"/>
      <c r="I920" s="60"/>
      <c r="R920" s="41"/>
      <c r="S920" s="41"/>
      <c r="T920" s="41"/>
      <c r="U920" s="41"/>
      <c r="V920" s="41"/>
      <c r="W920" s="41"/>
      <c r="X920" s="41"/>
      <c r="Y920" s="41"/>
      <c r="Z920" s="41"/>
    </row>
    <row r="921" spans="3:26" s="6" customFormat="1" ht="15">
      <c r="C921" s="60"/>
      <c r="D921" s="60"/>
      <c r="E921" s="60"/>
      <c r="F921" s="60"/>
      <c r="G921" s="60"/>
      <c r="H921" s="60"/>
      <c r="I921" s="60"/>
      <c r="R921" s="41"/>
      <c r="S921" s="41"/>
      <c r="T921" s="41"/>
      <c r="U921" s="41"/>
      <c r="V921" s="41"/>
      <c r="W921" s="41"/>
      <c r="X921" s="41"/>
      <c r="Y921" s="41"/>
      <c r="Z921" s="41"/>
    </row>
    <row r="922" spans="3:26" s="6" customFormat="1" ht="15">
      <c r="C922" s="60"/>
      <c r="D922" s="60"/>
      <c r="E922" s="60"/>
      <c r="F922" s="60"/>
      <c r="G922" s="60"/>
      <c r="H922" s="60"/>
      <c r="I922" s="60"/>
      <c r="R922" s="41"/>
      <c r="S922" s="41"/>
      <c r="T922" s="41"/>
      <c r="U922" s="41"/>
      <c r="V922" s="41"/>
      <c r="W922" s="41"/>
      <c r="X922" s="41"/>
      <c r="Y922" s="41"/>
      <c r="Z922" s="41"/>
    </row>
    <row r="923" spans="3:26" s="6" customFormat="1" ht="15">
      <c r="C923" s="60"/>
      <c r="D923" s="60"/>
      <c r="E923" s="60"/>
      <c r="F923" s="60"/>
      <c r="G923" s="60"/>
      <c r="H923" s="60"/>
      <c r="I923" s="60"/>
      <c r="R923" s="41"/>
      <c r="S923" s="41"/>
      <c r="T923" s="41"/>
      <c r="U923" s="41"/>
      <c r="V923" s="41"/>
      <c r="W923" s="41"/>
      <c r="X923" s="41"/>
      <c r="Y923" s="41"/>
      <c r="Z923" s="41"/>
    </row>
    <row r="924" spans="3:26" s="6" customFormat="1" ht="15">
      <c r="C924" s="60"/>
      <c r="D924" s="60"/>
      <c r="E924" s="60"/>
      <c r="F924" s="60"/>
      <c r="G924" s="60"/>
      <c r="H924" s="60"/>
      <c r="I924" s="60"/>
      <c r="R924" s="41"/>
      <c r="S924" s="41"/>
      <c r="T924" s="41"/>
      <c r="U924" s="41"/>
      <c r="V924" s="41"/>
      <c r="W924" s="41"/>
      <c r="X924" s="41"/>
      <c r="Y924" s="41"/>
      <c r="Z924" s="41"/>
    </row>
    <row r="925" spans="3:26" s="6" customFormat="1" ht="15">
      <c r="C925" s="60"/>
      <c r="D925" s="60"/>
      <c r="E925" s="60"/>
      <c r="F925" s="60"/>
      <c r="G925" s="60"/>
      <c r="H925" s="60"/>
      <c r="I925" s="60"/>
      <c r="R925" s="41"/>
      <c r="S925" s="41"/>
      <c r="T925" s="41"/>
      <c r="U925" s="41"/>
      <c r="V925" s="41"/>
      <c r="W925" s="41"/>
      <c r="X925" s="41"/>
      <c r="Y925" s="41"/>
      <c r="Z925" s="41"/>
    </row>
    <row r="926" spans="3:26" s="6" customFormat="1" ht="15">
      <c r="C926" s="60"/>
      <c r="D926" s="60"/>
      <c r="E926" s="60"/>
      <c r="F926" s="60"/>
      <c r="G926" s="60"/>
      <c r="H926" s="60"/>
      <c r="I926" s="60"/>
      <c r="R926" s="41"/>
      <c r="S926" s="41"/>
      <c r="T926" s="41"/>
      <c r="U926" s="41"/>
      <c r="V926" s="41"/>
      <c r="W926" s="41"/>
      <c r="X926" s="41"/>
      <c r="Y926" s="41"/>
      <c r="Z926" s="41"/>
    </row>
    <row r="927" spans="3:26" s="6" customFormat="1" ht="15">
      <c r="C927" s="60"/>
      <c r="D927" s="60"/>
      <c r="E927" s="60"/>
      <c r="F927" s="60"/>
      <c r="G927" s="60"/>
      <c r="H927" s="60"/>
      <c r="I927" s="60"/>
      <c r="R927" s="41"/>
      <c r="S927" s="41"/>
      <c r="T927" s="41"/>
      <c r="U927" s="41"/>
      <c r="V927" s="41"/>
      <c r="W927" s="41"/>
      <c r="X927" s="41"/>
      <c r="Y927" s="41"/>
      <c r="Z927" s="41"/>
    </row>
    <row r="928" spans="3:26" s="6" customFormat="1" ht="15">
      <c r="C928" s="60"/>
      <c r="D928" s="60"/>
      <c r="E928" s="60"/>
      <c r="F928" s="60"/>
      <c r="G928" s="60"/>
      <c r="H928" s="60"/>
      <c r="I928" s="60"/>
      <c r="R928" s="41"/>
      <c r="S928" s="41"/>
      <c r="T928" s="41"/>
      <c r="U928" s="41"/>
      <c r="V928" s="41"/>
      <c r="W928" s="41"/>
      <c r="X928" s="41"/>
      <c r="Y928" s="41"/>
      <c r="Z928" s="41"/>
    </row>
    <row r="929" spans="3:26" s="6" customFormat="1" ht="15">
      <c r="C929" s="60"/>
      <c r="D929" s="60"/>
      <c r="E929" s="60"/>
      <c r="F929" s="60"/>
      <c r="G929" s="60"/>
      <c r="H929" s="60"/>
      <c r="I929" s="60"/>
      <c r="R929" s="41"/>
      <c r="S929" s="41"/>
      <c r="T929" s="41"/>
      <c r="U929" s="41"/>
      <c r="V929" s="41"/>
      <c r="W929" s="41"/>
      <c r="X929" s="41"/>
      <c r="Y929" s="41"/>
      <c r="Z929" s="41"/>
    </row>
    <row r="930" spans="3:26" s="6" customFormat="1" ht="15">
      <c r="C930" s="60"/>
      <c r="D930" s="60"/>
      <c r="E930" s="60"/>
      <c r="F930" s="60"/>
      <c r="G930" s="60"/>
      <c r="H930" s="60"/>
      <c r="I930" s="60"/>
      <c r="R930" s="41"/>
      <c r="S930" s="41"/>
      <c r="T930" s="41"/>
      <c r="U930" s="41"/>
      <c r="V930" s="41"/>
      <c r="W930" s="41"/>
      <c r="X930" s="41"/>
      <c r="Y930" s="41"/>
      <c r="Z930" s="41"/>
    </row>
    <row r="931" spans="3:26" s="6" customFormat="1" ht="15">
      <c r="C931" s="60"/>
      <c r="D931" s="60"/>
      <c r="E931" s="60"/>
      <c r="F931" s="60"/>
      <c r="G931" s="60"/>
      <c r="H931" s="60"/>
      <c r="I931" s="60"/>
      <c r="R931" s="41"/>
      <c r="S931" s="41"/>
      <c r="T931" s="41"/>
      <c r="U931" s="41"/>
      <c r="V931" s="41"/>
      <c r="W931" s="41"/>
      <c r="X931" s="41"/>
      <c r="Y931" s="41"/>
      <c r="Z931" s="41"/>
    </row>
    <row r="932" spans="3:26" s="6" customFormat="1" ht="15">
      <c r="C932" s="60"/>
      <c r="D932" s="60"/>
      <c r="E932" s="60"/>
      <c r="F932" s="60"/>
      <c r="G932" s="60"/>
      <c r="H932" s="60"/>
      <c r="I932" s="60"/>
      <c r="R932" s="41"/>
      <c r="S932" s="41"/>
      <c r="T932" s="41"/>
      <c r="U932" s="41"/>
      <c r="V932" s="41"/>
      <c r="W932" s="41"/>
      <c r="X932" s="41"/>
      <c r="Y932" s="41"/>
      <c r="Z932" s="41"/>
    </row>
    <row r="933" spans="3:26" s="6" customFormat="1" ht="15">
      <c r="C933" s="60"/>
      <c r="D933" s="60"/>
      <c r="E933" s="60"/>
      <c r="F933" s="60"/>
      <c r="G933" s="60"/>
      <c r="H933" s="60"/>
      <c r="I933" s="60"/>
      <c r="R933" s="41"/>
      <c r="S933" s="41"/>
      <c r="T933" s="41"/>
      <c r="U933" s="41"/>
      <c r="V933" s="41"/>
      <c r="W933" s="41"/>
      <c r="X933" s="41"/>
      <c r="Y933" s="41"/>
      <c r="Z933" s="41"/>
    </row>
    <row r="934" spans="3:26" s="6" customFormat="1" ht="15">
      <c r="C934" s="60"/>
      <c r="D934" s="60"/>
      <c r="E934" s="60"/>
      <c r="F934" s="60"/>
      <c r="G934" s="60"/>
      <c r="H934" s="60"/>
      <c r="I934" s="60"/>
      <c r="R934" s="41"/>
      <c r="S934" s="41"/>
      <c r="T934" s="41"/>
      <c r="U934" s="41"/>
      <c r="V934" s="41"/>
      <c r="W934" s="41"/>
      <c r="X934" s="41"/>
      <c r="Y934" s="41"/>
      <c r="Z934" s="41"/>
    </row>
    <row r="935" spans="3:26" s="6" customFormat="1" ht="15">
      <c r="C935" s="60"/>
      <c r="D935" s="60"/>
      <c r="E935" s="60"/>
      <c r="F935" s="60"/>
      <c r="G935" s="60"/>
      <c r="H935" s="60"/>
      <c r="I935" s="60"/>
      <c r="R935" s="41"/>
      <c r="S935" s="41"/>
      <c r="T935" s="41"/>
      <c r="U935" s="41"/>
      <c r="V935" s="41"/>
      <c r="W935" s="41"/>
      <c r="X935" s="41"/>
      <c r="Y935" s="41"/>
      <c r="Z935" s="41"/>
    </row>
    <row r="936" spans="3:26" s="6" customFormat="1" ht="15">
      <c r="C936" s="60"/>
      <c r="D936" s="60"/>
      <c r="E936" s="60"/>
      <c r="F936" s="60"/>
      <c r="G936" s="60"/>
      <c r="H936" s="60"/>
      <c r="I936" s="60"/>
      <c r="R936" s="41"/>
      <c r="S936" s="41"/>
      <c r="T936" s="41"/>
      <c r="U936" s="41"/>
      <c r="V936" s="41"/>
      <c r="W936" s="41"/>
      <c r="X936" s="41"/>
      <c r="Y936" s="41"/>
      <c r="Z936" s="41"/>
    </row>
    <row r="937" spans="3:26" s="6" customFormat="1" ht="15">
      <c r="C937" s="60"/>
      <c r="D937" s="60"/>
      <c r="E937" s="60"/>
      <c r="F937" s="60"/>
      <c r="G937" s="60"/>
      <c r="H937" s="60"/>
      <c r="I937" s="60"/>
      <c r="R937" s="41"/>
      <c r="S937" s="41"/>
      <c r="T937" s="41"/>
      <c r="U937" s="41"/>
      <c r="V937" s="41"/>
      <c r="W937" s="41"/>
      <c r="X937" s="41"/>
      <c r="Y937" s="41"/>
      <c r="Z937" s="41"/>
    </row>
    <row r="938" spans="3:26" s="6" customFormat="1" ht="15">
      <c r="C938" s="60"/>
      <c r="D938" s="60"/>
      <c r="E938" s="60"/>
      <c r="F938" s="60"/>
      <c r="G938" s="60"/>
      <c r="H938" s="60"/>
      <c r="I938" s="60"/>
      <c r="R938" s="41"/>
      <c r="S938" s="41"/>
      <c r="T938" s="41"/>
      <c r="U938" s="41"/>
      <c r="V938" s="41"/>
      <c r="W938" s="41"/>
      <c r="X938" s="41"/>
      <c r="Y938" s="41"/>
      <c r="Z938" s="41"/>
    </row>
    <row r="939" spans="3:26" s="6" customFormat="1" ht="15">
      <c r="C939" s="60"/>
      <c r="D939" s="60"/>
      <c r="E939" s="60"/>
      <c r="F939" s="60"/>
      <c r="G939" s="60"/>
      <c r="H939" s="60"/>
      <c r="I939" s="60"/>
      <c r="R939" s="41"/>
      <c r="S939" s="41"/>
      <c r="T939" s="41"/>
      <c r="U939" s="41"/>
      <c r="V939" s="41"/>
      <c r="W939" s="41"/>
      <c r="X939" s="41"/>
      <c r="Y939" s="41"/>
      <c r="Z939" s="41"/>
    </row>
    <row r="940" spans="3:26" s="6" customFormat="1" ht="15">
      <c r="C940" s="60"/>
      <c r="D940" s="60"/>
      <c r="E940" s="60"/>
      <c r="F940" s="60"/>
      <c r="G940" s="60"/>
      <c r="H940" s="60"/>
      <c r="I940" s="60"/>
      <c r="R940" s="41"/>
      <c r="S940" s="41"/>
      <c r="T940" s="41"/>
      <c r="U940" s="41"/>
      <c r="V940" s="41"/>
      <c r="W940" s="41"/>
      <c r="X940" s="41"/>
      <c r="Y940" s="41"/>
      <c r="Z940" s="41"/>
    </row>
    <row r="941" spans="3:26" s="6" customFormat="1" ht="15">
      <c r="C941" s="60"/>
      <c r="D941" s="60"/>
      <c r="E941" s="60"/>
      <c r="F941" s="60"/>
      <c r="G941" s="60"/>
      <c r="H941" s="60"/>
      <c r="I941" s="60"/>
      <c r="R941" s="41"/>
      <c r="S941" s="41"/>
      <c r="T941" s="41"/>
      <c r="U941" s="41"/>
      <c r="V941" s="41"/>
      <c r="W941" s="41"/>
      <c r="X941" s="41"/>
      <c r="Y941" s="41"/>
      <c r="Z941" s="41"/>
    </row>
    <row r="942" spans="3:26" s="6" customFormat="1" ht="15">
      <c r="C942" s="60"/>
      <c r="D942" s="60"/>
      <c r="E942" s="60"/>
      <c r="F942" s="60"/>
      <c r="G942" s="60"/>
      <c r="H942" s="60"/>
      <c r="I942" s="60"/>
      <c r="R942" s="41"/>
      <c r="S942" s="41"/>
      <c r="T942" s="41"/>
      <c r="U942" s="41"/>
      <c r="V942" s="41"/>
      <c r="W942" s="41"/>
      <c r="X942" s="41"/>
      <c r="Y942" s="41"/>
      <c r="Z942" s="41"/>
    </row>
    <row r="943" spans="3:26" s="6" customFormat="1" ht="15">
      <c r="C943" s="60"/>
      <c r="D943" s="60"/>
      <c r="E943" s="60"/>
      <c r="F943" s="60"/>
      <c r="G943" s="60"/>
      <c r="H943" s="60"/>
      <c r="I943" s="60"/>
      <c r="R943" s="41"/>
      <c r="S943" s="41"/>
      <c r="T943" s="41"/>
      <c r="U943" s="41"/>
      <c r="V943" s="41"/>
      <c r="W943" s="41"/>
      <c r="X943" s="41"/>
      <c r="Y943" s="41"/>
      <c r="Z943" s="41"/>
    </row>
    <row r="944" spans="3:26" s="6" customFormat="1" ht="15">
      <c r="C944" s="60"/>
      <c r="D944" s="60"/>
      <c r="E944" s="60"/>
      <c r="F944" s="60"/>
      <c r="G944" s="60"/>
      <c r="H944" s="60"/>
      <c r="I944" s="60"/>
      <c r="R944" s="41"/>
      <c r="S944" s="41"/>
      <c r="T944" s="41"/>
      <c r="U944" s="41"/>
      <c r="V944" s="41"/>
      <c r="W944" s="41"/>
      <c r="X944" s="41"/>
      <c r="Y944" s="41"/>
      <c r="Z944" s="41"/>
    </row>
    <row r="945" spans="3:26" s="6" customFormat="1" ht="15">
      <c r="C945" s="60"/>
      <c r="D945" s="60"/>
      <c r="E945" s="60"/>
      <c r="F945" s="60"/>
      <c r="G945" s="60"/>
      <c r="H945" s="60"/>
      <c r="I945" s="60"/>
      <c r="R945" s="41"/>
      <c r="S945" s="41"/>
      <c r="T945" s="41"/>
      <c r="U945" s="41"/>
      <c r="V945" s="41"/>
      <c r="W945" s="41"/>
      <c r="X945" s="41"/>
      <c r="Y945" s="41"/>
      <c r="Z945" s="41"/>
    </row>
    <row r="946" spans="3:26" s="6" customFormat="1" ht="15">
      <c r="C946" s="60"/>
      <c r="D946" s="60"/>
      <c r="E946" s="60"/>
      <c r="F946" s="60"/>
      <c r="G946" s="60"/>
      <c r="H946" s="60"/>
      <c r="I946" s="60"/>
      <c r="R946" s="41"/>
      <c r="S946" s="41"/>
      <c r="T946" s="41"/>
      <c r="U946" s="41"/>
      <c r="V946" s="41"/>
      <c r="W946" s="41"/>
      <c r="X946" s="41"/>
      <c r="Y946" s="41"/>
      <c r="Z946" s="41"/>
    </row>
    <row r="947" spans="3:26" s="6" customFormat="1" ht="15">
      <c r="C947" s="60"/>
      <c r="D947" s="60"/>
      <c r="E947" s="60"/>
      <c r="F947" s="60"/>
      <c r="G947" s="60"/>
      <c r="H947" s="60"/>
      <c r="I947" s="60"/>
      <c r="R947" s="41"/>
      <c r="S947" s="41"/>
      <c r="T947" s="41"/>
      <c r="U947" s="41"/>
      <c r="V947" s="41"/>
      <c r="W947" s="41"/>
      <c r="X947" s="41"/>
      <c r="Y947" s="41"/>
      <c r="Z947" s="41"/>
    </row>
    <row r="948" spans="3:26" s="6" customFormat="1" ht="15">
      <c r="C948" s="60"/>
      <c r="D948" s="60"/>
      <c r="E948" s="60"/>
      <c r="F948" s="60"/>
      <c r="G948" s="60"/>
      <c r="H948" s="60"/>
      <c r="I948" s="60"/>
      <c r="R948" s="41"/>
      <c r="S948" s="41"/>
      <c r="T948" s="41"/>
      <c r="U948" s="41"/>
      <c r="V948" s="41"/>
      <c r="W948" s="41"/>
      <c r="X948" s="41"/>
      <c r="Y948" s="41"/>
      <c r="Z948" s="41"/>
    </row>
    <row r="949" spans="3:26" s="6" customFormat="1" ht="15">
      <c r="C949" s="60"/>
      <c r="D949" s="60"/>
      <c r="E949" s="60"/>
      <c r="F949" s="60"/>
      <c r="G949" s="60"/>
      <c r="H949" s="60"/>
      <c r="I949" s="60"/>
      <c r="R949" s="41"/>
      <c r="S949" s="41"/>
      <c r="T949" s="41"/>
      <c r="U949" s="41"/>
      <c r="V949" s="41"/>
      <c r="W949" s="41"/>
      <c r="X949" s="41"/>
      <c r="Y949" s="41"/>
      <c r="Z949" s="41"/>
    </row>
    <row r="950" spans="3:26" s="6" customFormat="1" ht="15">
      <c r="C950" s="60"/>
      <c r="D950" s="60"/>
      <c r="E950" s="60"/>
      <c r="F950" s="60"/>
      <c r="G950" s="60"/>
      <c r="H950" s="60"/>
      <c r="I950" s="60"/>
      <c r="R950" s="41"/>
      <c r="S950" s="41"/>
      <c r="T950" s="41"/>
      <c r="U950" s="41"/>
      <c r="V950" s="41"/>
      <c r="W950" s="41"/>
      <c r="X950" s="41"/>
      <c r="Y950" s="41"/>
      <c r="Z950" s="41"/>
    </row>
    <row r="951" spans="3:26" s="6" customFormat="1" ht="15">
      <c r="C951" s="60"/>
      <c r="D951" s="60"/>
      <c r="E951" s="60"/>
      <c r="F951" s="60"/>
      <c r="G951" s="60"/>
      <c r="H951" s="60"/>
      <c r="I951" s="60"/>
      <c r="R951" s="41"/>
      <c r="S951" s="41"/>
      <c r="T951" s="41"/>
      <c r="U951" s="41"/>
      <c r="V951" s="41"/>
      <c r="W951" s="41"/>
      <c r="X951" s="41"/>
      <c r="Y951" s="41"/>
      <c r="Z951" s="41"/>
    </row>
    <row r="952" spans="3:26" s="6" customFormat="1" ht="15">
      <c r="C952" s="60"/>
      <c r="D952" s="60"/>
      <c r="E952" s="60"/>
      <c r="F952" s="60"/>
      <c r="G952" s="60"/>
      <c r="H952" s="60"/>
      <c r="I952" s="60"/>
      <c r="R952" s="41"/>
      <c r="S952" s="41"/>
      <c r="T952" s="41"/>
      <c r="U952" s="41"/>
      <c r="V952" s="41"/>
      <c r="W952" s="41"/>
      <c r="X952" s="41"/>
      <c r="Y952" s="41"/>
      <c r="Z952" s="41"/>
    </row>
    <row r="953" spans="3:26" s="6" customFormat="1" ht="15">
      <c r="C953" s="60"/>
      <c r="D953" s="60"/>
      <c r="E953" s="60"/>
      <c r="F953" s="60"/>
      <c r="G953" s="60"/>
      <c r="H953" s="60"/>
      <c r="I953" s="60"/>
      <c r="R953" s="41"/>
      <c r="S953" s="41"/>
      <c r="T953" s="41"/>
      <c r="U953" s="41"/>
      <c r="V953" s="41"/>
      <c r="W953" s="41"/>
      <c r="X953" s="41"/>
      <c r="Y953" s="41"/>
      <c r="Z953" s="41"/>
    </row>
    <row r="954" spans="3:26" s="6" customFormat="1" ht="15">
      <c r="C954" s="60"/>
      <c r="D954" s="60"/>
      <c r="E954" s="60"/>
      <c r="F954" s="60"/>
      <c r="G954" s="60"/>
      <c r="H954" s="60"/>
      <c r="I954" s="60"/>
      <c r="R954" s="41"/>
      <c r="S954" s="41"/>
      <c r="T954" s="41"/>
      <c r="U954" s="41"/>
      <c r="V954" s="41"/>
      <c r="W954" s="41"/>
      <c r="X954" s="41"/>
      <c r="Y954" s="41"/>
      <c r="Z954" s="41"/>
    </row>
    <row r="955" spans="3:26" s="6" customFormat="1" ht="15">
      <c r="C955" s="60"/>
      <c r="D955" s="60"/>
      <c r="E955" s="60"/>
      <c r="F955" s="60"/>
      <c r="G955" s="60"/>
      <c r="H955" s="60"/>
      <c r="I955" s="60"/>
      <c r="R955" s="41"/>
      <c r="S955" s="41"/>
      <c r="T955" s="41"/>
      <c r="U955" s="41"/>
      <c r="V955" s="41"/>
      <c r="W955" s="41"/>
      <c r="X955" s="41"/>
      <c r="Y955" s="41"/>
      <c r="Z955" s="41"/>
    </row>
    <row r="956" spans="3:26" s="6" customFormat="1" ht="15">
      <c r="C956" s="60"/>
      <c r="D956" s="60"/>
      <c r="E956" s="60"/>
      <c r="F956" s="60"/>
      <c r="G956" s="60"/>
      <c r="H956" s="60"/>
      <c r="I956" s="60"/>
      <c r="R956" s="41"/>
      <c r="S956" s="41"/>
      <c r="T956" s="41"/>
      <c r="U956" s="41"/>
      <c r="V956" s="41"/>
      <c r="W956" s="41"/>
      <c r="X956" s="41"/>
      <c r="Y956" s="41"/>
      <c r="Z956" s="41"/>
    </row>
    <row r="957" spans="3:26" s="6" customFormat="1" ht="15">
      <c r="C957" s="60"/>
      <c r="D957" s="60"/>
      <c r="E957" s="60"/>
      <c r="F957" s="60"/>
      <c r="G957" s="60"/>
      <c r="H957" s="60"/>
      <c r="I957" s="60"/>
      <c r="R957" s="41"/>
      <c r="S957" s="41"/>
      <c r="T957" s="41"/>
      <c r="U957" s="41"/>
      <c r="V957" s="41"/>
      <c r="W957" s="41"/>
      <c r="X957" s="41"/>
      <c r="Y957" s="41"/>
      <c r="Z957" s="41"/>
    </row>
    <row r="958" spans="3:26" s="6" customFormat="1" ht="15">
      <c r="C958" s="60"/>
      <c r="D958" s="60"/>
      <c r="E958" s="60"/>
      <c r="F958" s="60"/>
      <c r="G958" s="60"/>
      <c r="H958" s="60"/>
      <c r="I958" s="60"/>
      <c r="R958" s="41"/>
      <c r="S958" s="41"/>
      <c r="T958" s="41"/>
      <c r="U958" s="41"/>
      <c r="V958" s="41"/>
      <c r="W958" s="41"/>
      <c r="X958" s="41"/>
      <c r="Y958" s="41"/>
      <c r="Z958" s="41"/>
    </row>
    <row r="959" spans="3:26" s="6" customFormat="1" ht="15">
      <c r="C959" s="60"/>
      <c r="D959" s="60"/>
      <c r="E959" s="60"/>
      <c r="F959" s="60"/>
      <c r="G959" s="60"/>
      <c r="H959" s="60"/>
      <c r="I959" s="60"/>
      <c r="R959" s="41"/>
      <c r="S959" s="41"/>
      <c r="T959" s="41"/>
      <c r="U959" s="41"/>
      <c r="V959" s="41"/>
      <c r="W959" s="41"/>
      <c r="X959" s="41"/>
      <c r="Y959" s="41"/>
      <c r="Z959" s="41"/>
    </row>
    <row r="960" spans="3:26" s="6" customFormat="1" ht="15">
      <c r="C960" s="60"/>
      <c r="D960" s="60"/>
      <c r="E960" s="60"/>
      <c r="F960" s="60"/>
      <c r="G960" s="60"/>
      <c r="H960" s="60"/>
      <c r="I960" s="60"/>
      <c r="R960" s="41"/>
      <c r="S960" s="41"/>
      <c r="T960" s="41"/>
      <c r="U960" s="41"/>
      <c r="V960" s="41"/>
      <c r="W960" s="41"/>
      <c r="X960" s="41"/>
      <c r="Y960" s="41"/>
      <c r="Z960" s="41"/>
    </row>
    <row r="961" spans="3:26" s="6" customFormat="1" ht="15">
      <c r="C961" s="60"/>
      <c r="D961" s="60"/>
      <c r="E961" s="60"/>
      <c r="F961" s="60"/>
      <c r="G961" s="60"/>
      <c r="H961" s="60"/>
      <c r="I961" s="60"/>
      <c r="R961" s="41"/>
      <c r="S961" s="41"/>
      <c r="T961" s="41"/>
      <c r="U961" s="41"/>
      <c r="V961" s="41"/>
      <c r="W961" s="41"/>
      <c r="X961" s="41"/>
      <c r="Y961" s="41"/>
      <c r="Z961" s="41"/>
    </row>
    <row r="962" spans="3:26" s="6" customFormat="1" ht="15">
      <c r="C962" s="60"/>
      <c r="D962" s="60"/>
      <c r="E962" s="60"/>
      <c r="F962" s="60"/>
      <c r="G962" s="60"/>
      <c r="H962" s="60"/>
      <c r="I962" s="60"/>
      <c r="R962" s="41"/>
      <c r="S962" s="41"/>
      <c r="T962" s="41"/>
      <c r="U962" s="41"/>
      <c r="V962" s="41"/>
      <c r="W962" s="41"/>
      <c r="X962" s="41"/>
      <c r="Y962" s="41"/>
      <c r="Z962" s="41"/>
    </row>
    <row r="963" spans="3:26" s="6" customFormat="1" ht="15">
      <c r="C963" s="60"/>
      <c r="D963" s="60"/>
      <c r="E963" s="60"/>
      <c r="F963" s="60"/>
      <c r="G963" s="60"/>
      <c r="H963" s="60"/>
      <c r="I963" s="60"/>
      <c r="R963" s="41"/>
      <c r="S963" s="41"/>
      <c r="T963" s="41"/>
      <c r="U963" s="41"/>
      <c r="V963" s="41"/>
      <c r="W963" s="41"/>
      <c r="X963" s="41"/>
      <c r="Y963" s="41"/>
      <c r="Z963" s="41"/>
    </row>
    <row r="964" spans="3:26" s="6" customFormat="1" ht="15">
      <c r="C964" s="60"/>
      <c r="D964" s="60"/>
      <c r="E964" s="60"/>
      <c r="F964" s="60"/>
      <c r="G964" s="60"/>
      <c r="H964" s="60"/>
      <c r="I964" s="60"/>
      <c r="R964" s="41"/>
      <c r="S964" s="41"/>
      <c r="T964" s="41"/>
      <c r="U964" s="41"/>
      <c r="V964" s="41"/>
      <c r="W964" s="41"/>
      <c r="X964" s="41"/>
      <c r="Y964" s="41"/>
      <c r="Z964" s="41"/>
    </row>
    <row r="965" spans="3:26" s="6" customFormat="1" ht="15">
      <c r="C965" s="60"/>
      <c r="D965" s="60"/>
      <c r="E965" s="60"/>
      <c r="F965" s="60"/>
      <c r="G965" s="60"/>
      <c r="H965" s="60"/>
      <c r="I965" s="60"/>
      <c r="R965" s="41"/>
      <c r="S965" s="41"/>
      <c r="T965" s="41"/>
      <c r="U965" s="41"/>
      <c r="V965" s="41"/>
      <c r="W965" s="41"/>
      <c r="X965" s="41"/>
      <c r="Y965" s="41"/>
      <c r="Z965" s="41"/>
    </row>
    <row r="966" spans="3:26" s="6" customFormat="1" ht="15">
      <c r="C966" s="60"/>
      <c r="D966" s="60"/>
      <c r="E966" s="60"/>
      <c r="F966" s="60"/>
      <c r="G966" s="60"/>
      <c r="H966" s="60"/>
      <c r="I966" s="60"/>
      <c r="R966" s="41"/>
      <c r="S966" s="41"/>
      <c r="T966" s="41"/>
      <c r="U966" s="41"/>
      <c r="V966" s="41"/>
      <c r="W966" s="41"/>
      <c r="X966" s="41"/>
      <c r="Y966" s="41"/>
      <c r="Z966" s="41"/>
    </row>
    <row r="967" spans="3:26" s="6" customFormat="1" ht="15">
      <c r="C967" s="60"/>
      <c r="D967" s="60"/>
      <c r="E967" s="60"/>
      <c r="F967" s="60"/>
      <c r="G967" s="60"/>
      <c r="H967" s="60"/>
      <c r="I967" s="60"/>
      <c r="R967" s="41"/>
      <c r="S967" s="41"/>
      <c r="T967" s="41"/>
      <c r="U967" s="41"/>
      <c r="V967" s="41"/>
      <c r="W967" s="41"/>
      <c r="X967" s="41"/>
      <c r="Y967" s="41"/>
      <c r="Z967" s="41"/>
    </row>
    <row r="968" spans="3:26" s="6" customFormat="1" ht="15">
      <c r="C968" s="60"/>
      <c r="D968" s="60"/>
      <c r="E968" s="60"/>
      <c r="F968" s="60"/>
      <c r="G968" s="60"/>
      <c r="H968" s="60"/>
      <c r="I968" s="60"/>
      <c r="R968" s="41"/>
      <c r="S968" s="41"/>
      <c r="T968" s="41"/>
      <c r="U968" s="41"/>
      <c r="V968" s="41"/>
      <c r="W968" s="41"/>
      <c r="X968" s="41"/>
      <c r="Y968" s="41"/>
      <c r="Z968" s="41"/>
    </row>
    <row r="969" spans="3:26" s="6" customFormat="1" ht="15">
      <c r="C969" s="60"/>
      <c r="D969" s="60"/>
      <c r="E969" s="60"/>
      <c r="F969" s="60"/>
      <c r="G969" s="60"/>
      <c r="H969" s="60"/>
      <c r="I969" s="60"/>
      <c r="R969" s="41"/>
      <c r="S969" s="41"/>
      <c r="T969" s="41"/>
      <c r="U969" s="41"/>
      <c r="V969" s="41"/>
      <c r="W969" s="41"/>
      <c r="X969" s="41"/>
      <c r="Y969" s="41"/>
      <c r="Z969" s="41"/>
    </row>
    <row r="970" spans="3:26" s="6" customFormat="1" ht="15">
      <c r="C970" s="60"/>
      <c r="D970" s="60"/>
      <c r="E970" s="60"/>
      <c r="F970" s="60"/>
      <c r="G970" s="60"/>
      <c r="H970" s="60"/>
      <c r="I970" s="60"/>
      <c r="R970" s="41"/>
      <c r="S970" s="41"/>
      <c r="T970" s="41"/>
      <c r="U970" s="41"/>
      <c r="V970" s="41"/>
      <c r="W970" s="41"/>
      <c r="X970" s="41"/>
      <c r="Y970" s="41"/>
      <c r="Z970" s="41"/>
    </row>
    <row r="971" spans="3:26" s="6" customFormat="1" ht="15">
      <c r="C971" s="60"/>
      <c r="D971" s="60"/>
      <c r="E971" s="60"/>
      <c r="F971" s="60"/>
      <c r="G971" s="60"/>
      <c r="H971" s="60"/>
      <c r="I971" s="60"/>
      <c r="R971" s="41"/>
      <c r="S971" s="41"/>
      <c r="T971" s="41"/>
      <c r="U971" s="41"/>
      <c r="V971" s="41"/>
      <c r="W971" s="41"/>
      <c r="X971" s="41"/>
      <c r="Y971" s="41"/>
      <c r="Z971" s="41"/>
    </row>
    <row r="972" spans="3:26" s="6" customFormat="1" ht="15">
      <c r="C972" s="60"/>
      <c r="D972" s="60"/>
      <c r="E972" s="60"/>
      <c r="F972" s="60"/>
      <c r="G972" s="60"/>
      <c r="H972" s="60"/>
      <c r="I972" s="60"/>
      <c r="R972" s="41"/>
      <c r="S972" s="41"/>
      <c r="T972" s="41"/>
      <c r="U972" s="41"/>
      <c r="V972" s="41"/>
      <c r="W972" s="41"/>
      <c r="X972" s="41"/>
      <c r="Y972" s="41"/>
      <c r="Z972" s="41"/>
    </row>
    <row r="973" spans="3:26" s="6" customFormat="1" ht="15">
      <c r="C973" s="60"/>
      <c r="D973" s="60"/>
      <c r="E973" s="60"/>
      <c r="F973" s="60"/>
      <c r="G973" s="60"/>
      <c r="H973" s="60"/>
      <c r="I973" s="60"/>
      <c r="R973" s="41"/>
      <c r="S973" s="41"/>
      <c r="T973" s="41"/>
      <c r="U973" s="41"/>
      <c r="V973" s="41"/>
      <c r="W973" s="41"/>
      <c r="X973" s="41"/>
      <c r="Y973" s="41"/>
      <c r="Z973" s="41"/>
    </row>
    <row r="974" spans="3:26" s="6" customFormat="1" ht="15">
      <c r="C974" s="60"/>
      <c r="D974" s="60"/>
      <c r="E974" s="60"/>
      <c r="F974" s="60"/>
      <c r="G974" s="60"/>
      <c r="H974" s="60"/>
      <c r="I974" s="60"/>
      <c r="R974" s="41"/>
      <c r="S974" s="41"/>
      <c r="T974" s="41"/>
      <c r="U974" s="41"/>
      <c r="V974" s="41"/>
      <c r="W974" s="41"/>
      <c r="X974" s="41"/>
      <c r="Y974" s="41"/>
      <c r="Z974" s="41"/>
    </row>
    <row r="975" spans="3:26" s="6" customFormat="1" ht="15">
      <c r="C975" s="60"/>
      <c r="D975" s="60"/>
      <c r="E975" s="60"/>
      <c r="F975" s="60"/>
      <c r="G975" s="60"/>
      <c r="H975" s="60"/>
      <c r="I975" s="60"/>
      <c r="R975" s="41"/>
      <c r="S975" s="41"/>
      <c r="T975" s="41"/>
      <c r="U975" s="41"/>
      <c r="V975" s="41"/>
      <c r="W975" s="41"/>
      <c r="X975" s="41"/>
      <c r="Y975" s="41"/>
      <c r="Z975" s="41"/>
    </row>
    <row r="976" spans="3:26" s="6" customFormat="1" ht="15">
      <c r="C976" s="60"/>
      <c r="D976" s="60"/>
      <c r="E976" s="60"/>
      <c r="F976" s="60"/>
      <c r="G976" s="60"/>
      <c r="H976" s="60"/>
      <c r="I976" s="60"/>
      <c r="R976" s="41"/>
      <c r="S976" s="41"/>
      <c r="T976" s="41"/>
      <c r="U976" s="41"/>
      <c r="V976" s="41"/>
      <c r="W976" s="41"/>
      <c r="X976" s="41"/>
      <c r="Y976" s="41"/>
      <c r="Z976" s="41"/>
    </row>
    <row r="977" spans="3:26" s="6" customFormat="1" ht="15">
      <c r="C977" s="60"/>
      <c r="D977" s="60"/>
      <c r="E977" s="60"/>
      <c r="F977" s="60"/>
      <c r="G977" s="60"/>
      <c r="H977" s="60"/>
      <c r="I977" s="60"/>
      <c r="R977" s="41"/>
      <c r="S977" s="41"/>
      <c r="T977" s="41"/>
      <c r="U977" s="41"/>
      <c r="V977" s="41"/>
      <c r="W977" s="41"/>
      <c r="X977" s="41"/>
      <c r="Y977" s="41"/>
      <c r="Z977" s="41"/>
    </row>
    <row r="978" spans="3:26" s="6" customFormat="1" ht="15">
      <c r="C978" s="60"/>
      <c r="D978" s="60"/>
      <c r="E978" s="60"/>
      <c r="F978" s="60"/>
      <c r="G978" s="60"/>
      <c r="H978" s="60"/>
      <c r="I978" s="60"/>
      <c r="R978" s="41"/>
      <c r="S978" s="41"/>
      <c r="T978" s="41"/>
      <c r="U978" s="41"/>
      <c r="V978" s="41"/>
      <c r="W978" s="41"/>
      <c r="X978" s="41"/>
      <c r="Y978" s="41"/>
      <c r="Z978" s="41"/>
    </row>
    <row r="979" spans="3:26" s="6" customFormat="1" ht="15">
      <c r="C979" s="60"/>
      <c r="D979" s="60"/>
      <c r="E979" s="60"/>
      <c r="F979" s="60"/>
      <c r="G979" s="60"/>
      <c r="H979" s="60"/>
      <c r="I979" s="60"/>
      <c r="R979" s="41"/>
      <c r="S979" s="41"/>
      <c r="T979" s="41"/>
      <c r="U979" s="41"/>
      <c r="V979" s="41"/>
      <c r="W979" s="41"/>
      <c r="X979" s="41"/>
      <c r="Y979" s="41"/>
      <c r="Z979" s="41"/>
    </row>
    <row r="980" spans="3:26" s="6" customFormat="1" ht="15">
      <c r="C980" s="60"/>
      <c r="D980" s="60"/>
      <c r="E980" s="60"/>
      <c r="F980" s="60"/>
      <c r="G980" s="60"/>
      <c r="H980" s="60"/>
      <c r="I980" s="60"/>
      <c r="R980" s="41"/>
      <c r="S980" s="41"/>
      <c r="T980" s="41"/>
      <c r="U980" s="41"/>
      <c r="V980" s="41"/>
      <c r="W980" s="41"/>
      <c r="X980" s="41"/>
      <c r="Y980" s="41"/>
      <c r="Z980" s="41"/>
    </row>
    <row r="981" spans="3:26" s="6" customFormat="1" ht="15">
      <c r="C981" s="60"/>
      <c r="D981" s="60"/>
      <c r="E981" s="60"/>
      <c r="F981" s="60"/>
      <c r="G981" s="60"/>
      <c r="H981" s="60"/>
      <c r="I981" s="60"/>
      <c r="R981" s="41"/>
      <c r="S981" s="41"/>
      <c r="T981" s="41"/>
      <c r="U981" s="41"/>
      <c r="V981" s="41"/>
      <c r="W981" s="41"/>
      <c r="X981" s="41"/>
      <c r="Y981" s="41"/>
      <c r="Z981" s="41"/>
    </row>
    <row r="982" spans="3:26" s="6" customFormat="1" ht="15">
      <c r="C982" s="60"/>
      <c r="D982" s="60"/>
      <c r="E982" s="60"/>
      <c r="F982" s="60"/>
      <c r="G982" s="60"/>
      <c r="H982" s="60"/>
      <c r="I982" s="60"/>
      <c r="R982" s="41"/>
      <c r="S982" s="41"/>
      <c r="T982" s="41"/>
      <c r="U982" s="41"/>
      <c r="V982" s="41"/>
      <c r="W982" s="41"/>
      <c r="X982" s="41"/>
      <c r="Y982" s="41"/>
      <c r="Z982" s="41"/>
    </row>
    <row r="983" spans="3:26" s="6" customFormat="1" ht="15">
      <c r="C983" s="60"/>
      <c r="D983" s="60"/>
      <c r="E983" s="60"/>
      <c r="F983" s="60"/>
      <c r="G983" s="60"/>
      <c r="H983" s="60"/>
      <c r="I983" s="60"/>
      <c r="R983" s="41"/>
      <c r="S983" s="41"/>
      <c r="T983" s="41"/>
      <c r="U983" s="41"/>
      <c r="V983" s="41"/>
      <c r="W983" s="41"/>
      <c r="X983" s="41"/>
      <c r="Y983" s="41"/>
      <c r="Z983" s="41"/>
    </row>
    <row r="984" spans="3:26" s="6" customFormat="1" ht="15">
      <c r="C984" s="60"/>
      <c r="D984" s="60"/>
      <c r="E984" s="60"/>
      <c r="F984" s="60"/>
      <c r="G984" s="60"/>
      <c r="H984" s="60"/>
      <c r="I984" s="60"/>
      <c r="R984" s="41"/>
      <c r="S984" s="41"/>
      <c r="T984" s="41"/>
      <c r="U984" s="41"/>
      <c r="V984" s="41"/>
      <c r="W984" s="41"/>
      <c r="X984" s="41"/>
      <c r="Y984" s="41"/>
      <c r="Z984" s="41"/>
    </row>
    <row r="985" spans="3:26" s="6" customFormat="1" ht="15">
      <c r="C985" s="60"/>
      <c r="D985" s="60"/>
      <c r="E985" s="60"/>
      <c r="F985" s="60"/>
      <c r="G985" s="60"/>
      <c r="H985" s="60"/>
      <c r="I985" s="60"/>
      <c r="R985" s="41"/>
      <c r="S985" s="41"/>
      <c r="T985" s="41"/>
      <c r="U985" s="41"/>
      <c r="V985" s="41"/>
      <c r="W985" s="41"/>
      <c r="X985" s="41"/>
      <c r="Y985" s="41"/>
      <c r="Z985" s="41"/>
    </row>
    <row r="986" spans="3:26" s="6" customFormat="1" ht="15">
      <c r="C986" s="60"/>
      <c r="D986" s="60"/>
      <c r="E986" s="60"/>
      <c r="F986" s="60"/>
      <c r="G986" s="60"/>
      <c r="H986" s="60"/>
      <c r="I986" s="60"/>
      <c r="R986" s="41"/>
      <c r="S986" s="41"/>
      <c r="T986" s="41"/>
      <c r="U986" s="41"/>
      <c r="V986" s="41"/>
      <c r="W986" s="41"/>
      <c r="X986" s="41"/>
      <c r="Y986" s="41"/>
      <c r="Z986" s="41"/>
    </row>
    <row r="987" spans="3:26" s="6" customFormat="1" ht="15">
      <c r="C987" s="60"/>
      <c r="D987" s="60"/>
      <c r="E987" s="60"/>
      <c r="F987" s="60"/>
      <c r="G987" s="60"/>
      <c r="H987" s="60"/>
      <c r="I987" s="60"/>
      <c r="R987" s="41"/>
      <c r="S987" s="41"/>
      <c r="T987" s="41"/>
      <c r="U987" s="41"/>
      <c r="V987" s="41"/>
      <c r="W987" s="41"/>
      <c r="X987" s="41"/>
      <c r="Y987" s="41"/>
      <c r="Z987" s="41"/>
    </row>
    <row r="988" spans="3:26" s="6" customFormat="1" ht="15">
      <c r="C988" s="60"/>
      <c r="D988" s="60"/>
      <c r="E988" s="60"/>
      <c r="F988" s="60"/>
      <c r="G988" s="60"/>
      <c r="H988" s="60"/>
      <c r="I988" s="60"/>
      <c r="R988" s="41"/>
      <c r="S988" s="41"/>
      <c r="T988" s="41"/>
      <c r="U988" s="41"/>
      <c r="V988" s="41"/>
      <c r="W988" s="41"/>
      <c r="X988" s="41"/>
      <c r="Y988" s="41"/>
      <c r="Z988" s="41"/>
    </row>
    <row r="989" spans="3:26" s="6" customFormat="1" ht="15">
      <c r="C989" s="60"/>
      <c r="D989" s="60"/>
      <c r="E989" s="60"/>
      <c r="F989" s="60"/>
      <c r="G989" s="60"/>
      <c r="H989" s="60"/>
      <c r="I989" s="60"/>
      <c r="R989" s="41"/>
      <c r="S989" s="41"/>
      <c r="T989" s="41"/>
      <c r="U989" s="41"/>
      <c r="V989" s="41"/>
      <c r="W989" s="41"/>
      <c r="X989" s="41"/>
      <c r="Y989" s="41"/>
      <c r="Z989" s="41"/>
    </row>
    <row r="990" spans="3:26" s="6" customFormat="1" ht="15">
      <c r="C990" s="60"/>
      <c r="D990" s="60"/>
      <c r="E990" s="60"/>
      <c r="F990" s="60"/>
      <c r="G990" s="60"/>
      <c r="H990" s="60"/>
      <c r="I990" s="60"/>
      <c r="R990" s="41"/>
      <c r="S990" s="41"/>
      <c r="T990" s="41"/>
      <c r="U990" s="41"/>
      <c r="V990" s="41"/>
      <c r="W990" s="41"/>
      <c r="X990" s="41"/>
      <c r="Y990" s="41"/>
      <c r="Z990" s="41"/>
    </row>
    <row r="991" spans="3:26" s="6" customFormat="1" ht="15">
      <c r="C991" s="60"/>
      <c r="D991" s="60"/>
      <c r="E991" s="60"/>
      <c r="F991" s="60"/>
      <c r="G991" s="60"/>
      <c r="H991" s="60"/>
      <c r="I991" s="60"/>
      <c r="R991" s="41"/>
      <c r="S991" s="41"/>
      <c r="T991" s="41"/>
      <c r="U991" s="41"/>
      <c r="V991" s="41"/>
      <c r="W991" s="41"/>
      <c r="X991" s="41"/>
      <c r="Y991" s="41"/>
      <c r="Z991" s="41"/>
    </row>
    <row r="992" spans="3:26" s="6" customFormat="1" ht="15">
      <c r="C992" s="60"/>
      <c r="D992" s="60"/>
      <c r="E992" s="60"/>
      <c r="F992" s="60"/>
      <c r="G992" s="60"/>
      <c r="H992" s="60"/>
      <c r="I992" s="60"/>
      <c r="R992" s="41"/>
      <c r="S992" s="41"/>
      <c r="T992" s="41"/>
      <c r="U992" s="41"/>
      <c r="V992" s="41"/>
      <c r="W992" s="41"/>
      <c r="X992" s="41"/>
      <c r="Y992" s="41"/>
      <c r="Z992" s="41"/>
    </row>
    <row r="993" spans="3:35" s="6" customFormat="1" ht="15">
      <c r="C993" s="60"/>
      <c r="D993" s="60"/>
      <c r="E993" s="60"/>
      <c r="F993" s="60"/>
      <c r="G993" s="60"/>
      <c r="H993" s="60"/>
      <c r="I993" s="60"/>
      <c r="R993" s="41"/>
      <c r="S993" s="41"/>
      <c r="T993" s="41"/>
      <c r="U993" s="41"/>
      <c r="V993" s="41"/>
      <c r="W993" s="41"/>
      <c r="X993" s="41"/>
      <c r="Y993" s="41"/>
      <c r="Z993" s="41"/>
    </row>
    <row r="994" spans="3:35" s="6" customFormat="1" ht="15">
      <c r="C994" s="60"/>
      <c r="D994" s="60"/>
      <c r="E994" s="60"/>
      <c r="F994" s="60"/>
      <c r="G994" s="60"/>
      <c r="H994" s="60"/>
      <c r="I994" s="60"/>
      <c r="R994" s="41"/>
      <c r="S994" s="41"/>
      <c r="T994" s="41"/>
      <c r="U994" s="41"/>
      <c r="V994" s="41"/>
      <c r="W994" s="41"/>
      <c r="X994" s="41"/>
      <c r="Y994" s="41"/>
      <c r="Z994" s="41"/>
    </row>
    <row r="995" spans="3:35" s="6" customFormat="1" ht="15">
      <c r="C995" s="60"/>
      <c r="D995" s="60"/>
      <c r="E995" s="60"/>
      <c r="F995" s="60"/>
      <c r="G995" s="60"/>
      <c r="H995" s="60"/>
      <c r="I995" s="60"/>
      <c r="R995" s="41"/>
      <c r="S995" s="41"/>
      <c r="T995" s="41"/>
      <c r="U995" s="41"/>
      <c r="V995" s="41"/>
      <c r="W995" s="41"/>
      <c r="X995" s="41"/>
      <c r="Y995" s="41"/>
      <c r="Z995" s="41"/>
    </row>
    <row r="996" spans="3:35" s="6" customFormat="1" ht="15">
      <c r="C996" s="60"/>
      <c r="D996" s="60"/>
      <c r="E996" s="60"/>
      <c r="F996" s="60"/>
      <c r="G996" s="60"/>
      <c r="H996" s="60"/>
      <c r="I996" s="60"/>
      <c r="R996" s="41"/>
      <c r="S996" s="41"/>
      <c r="T996" s="41"/>
      <c r="U996" s="41"/>
      <c r="V996" s="41"/>
      <c r="W996" s="41"/>
      <c r="X996" s="41"/>
      <c r="Y996" s="41"/>
      <c r="Z996" s="41"/>
    </row>
    <row r="997" spans="3:35" s="6" customFormat="1" ht="15">
      <c r="C997" s="60"/>
      <c r="D997" s="60"/>
      <c r="E997" s="60"/>
      <c r="F997" s="60"/>
      <c r="G997" s="60"/>
      <c r="H997" s="60"/>
      <c r="I997" s="60"/>
      <c r="R997" s="41"/>
      <c r="S997" s="41"/>
      <c r="T997" s="41"/>
      <c r="U997" s="41"/>
      <c r="V997" s="41"/>
      <c r="W997" s="41"/>
      <c r="X997" s="41"/>
      <c r="Y997" s="41"/>
      <c r="Z997" s="41"/>
    </row>
    <row r="998" spans="3:35" s="6" customFormat="1" ht="15">
      <c r="C998" s="60"/>
      <c r="D998" s="60"/>
      <c r="E998" s="60"/>
      <c r="F998" s="60"/>
      <c r="G998" s="60"/>
      <c r="H998" s="60"/>
      <c r="I998" s="60"/>
      <c r="R998" s="41"/>
      <c r="S998" s="41"/>
      <c r="T998" s="41"/>
      <c r="U998" s="41"/>
      <c r="V998" s="41"/>
      <c r="W998" s="41"/>
      <c r="X998" s="41"/>
      <c r="Y998" s="41"/>
      <c r="Z998" s="41"/>
    </row>
    <row r="999" spans="3:35" s="6" customFormat="1" ht="15">
      <c r="C999" s="60"/>
      <c r="D999" s="60"/>
      <c r="E999" s="60"/>
      <c r="F999" s="60"/>
      <c r="G999" s="60"/>
      <c r="H999" s="60"/>
      <c r="I999" s="60"/>
      <c r="R999" s="41"/>
      <c r="S999" s="41"/>
      <c r="T999" s="41"/>
      <c r="U999" s="41"/>
      <c r="V999" s="41"/>
      <c r="W999" s="41"/>
      <c r="X999" s="41"/>
      <c r="Y999" s="41"/>
      <c r="Z999" s="41"/>
    </row>
    <row r="1000" spans="3:35" s="6" customFormat="1" ht="15">
      <c r="C1000" s="60"/>
      <c r="D1000" s="60"/>
      <c r="E1000" s="60"/>
      <c r="F1000" s="60"/>
      <c r="G1000" s="60"/>
      <c r="H1000" s="60"/>
      <c r="I1000" s="60"/>
      <c r="R1000" s="41"/>
      <c r="S1000" s="41"/>
      <c r="T1000" s="41"/>
      <c r="U1000" s="41"/>
      <c r="V1000" s="41"/>
      <c r="W1000" s="41"/>
      <c r="X1000" s="41"/>
      <c r="Y1000" s="41"/>
      <c r="Z1000" s="41"/>
    </row>
    <row r="1001" spans="3:35" s="6" customFormat="1" ht="15">
      <c r="C1001" s="60"/>
      <c r="D1001" s="60"/>
      <c r="E1001" s="60"/>
      <c r="F1001" s="60"/>
      <c r="G1001" s="60"/>
      <c r="H1001" s="60"/>
      <c r="I1001" s="60"/>
      <c r="K1001" s="7"/>
      <c r="L1001" s="7"/>
      <c r="M1001" s="7"/>
      <c r="N1001" s="7"/>
      <c r="O1001" s="7"/>
      <c r="P1001" s="7"/>
      <c r="Q1001" s="7"/>
      <c r="R1001" s="41"/>
      <c r="S1001" s="41"/>
      <c r="T1001" s="41"/>
      <c r="U1001" s="41"/>
      <c r="V1001" s="41"/>
      <c r="W1001" s="41"/>
      <c r="X1001" s="41"/>
      <c r="Y1001" s="41"/>
      <c r="Z1001" s="41"/>
    </row>
    <row r="1002" spans="3:35" s="6" customFormat="1" ht="15">
      <c r="C1002" s="60"/>
      <c r="D1002" s="60"/>
      <c r="E1002" s="60"/>
      <c r="F1002" s="60"/>
      <c r="G1002" s="60"/>
      <c r="H1002" s="60"/>
      <c r="I1002" s="60"/>
      <c r="K1002" s="7"/>
      <c r="L1002" s="7"/>
      <c r="M1002" s="7"/>
      <c r="N1002" s="7"/>
      <c r="O1002" s="7"/>
      <c r="P1002" s="7"/>
      <c r="Q1002" s="7"/>
      <c r="R1002" s="41"/>
      <c r="S1002" s="41"/>
      <c r="T1002" s="41"/>
      <c r="U1002" s="41"/>
      <c r="V1002" s="41"/>
      <c r="W1002" s="41"/>
      <c r="X1002" s="41"/>
      <c r="Y1002" s="41"/>
      <c r="Z1002" s="41"/>
    </row>
    <row r="1003" spans="3:35" s="6" customFormat="1" ht="15">
      <c r="C1003" s="60"/>
      <c r="D1003" s="60"/>
      <c r="E1003" s="60"/>
      <c r="F1003" s="60"/>
      <c r="G1003" s="60"/>
      <c r="H1003" s="60"/>
      <c r="I1003" s="60"/>
      <c r="K1003" s="7"/>
      <c r="L1003" s="7"/>
      <c r="M1003" s="7"/>
      <c r="N1003" s="7"/>
      <c r="O1003" s="7"/>
      <c r="P1003" s="7"/>
      <c r="Q1003" s="7"/>
      <c r="R1003" s="41"/>
      <c r="S1003" s="41"/>
      <c r="T1003" s="41"/>
      <c r="U1003" s="41"/>
      <c r="V1003" s="41"/>
      <c r="W1003" s="41"/>
      <c r="X1003" s="41"/>
      <c r="Y1003" s="41"/>
      <c r="Z1003" s="41"/>
      <c r="AC1003" s="7"/>
      <c r="AD1003" s="7"/>
      <c r="AE1003" s="7"/>
      <c r="AF1003" s="7"/>
      <c r="AG1003" s="7"/>
      <c r="AH1003" s="7"/>
      <c r="AI1003" s="7"/>
    </row>
    <row r="1004" spans="3:35" s="6" customFormat="1" ht="15">
      <c r="C1004" s="60"/>
      <c r="D1004" s="60"/>
      <c r="E1004" s="60"/>
      <c r="F1004" s="60"/>
      <c r="G1004" s="60"/>
      <c r="H1004" s="60"/>
      <c r="I1004" s="60"/>
      <c r="K1004" s="7"/>
      <c r="L1004" s="7"/>
      <c r="M1004" s="7"/>
      <c r="N1004" s="7"/>
      <c r="O1004" s="7"/>
      <c r="P1004" s="7"/>
      <c r="Q1004" s="7"/>
      <c r="R1004" s="41"/>
      <c r="S1004" s="41"/>
      <c r="T1004" s="41"/>
      <c r="U1004" s="41"/>
      <c r="V1004" s="41"/>
      <c r="W1004" s="41"/>
      <c r="X1004" s="41"/>
      <c r="Y1004" s="41"/>
      <c r="Z1004" s="41"/>
      <c r="AC1004" s="7"/>
      <c r="AD1004" s="7"/>
      <c r="AE1004" s="7"/>
      <c r="AF1004" s="7"/>
      <c r="AG1004" s="7"/>
      <c r="AH1004" s="7"/>
      <c r="AI1004" s="7"/>
    </row>
    <row r="1005" spans="3:35" s="6" customFormat="1" ht="15">
      <c r="C1005" s="60"/>
      <c r="D1005" s="60"/>
      <c r="E1005" s="60"/>
      <c r="F1005" s="60"/>
      <c r="G1005" s="60"/>
      <c r="H1005" s="60"/>
      <c r="I1005" s="60"/>
      <c r="K1005" s="7"/>
      <c r="L1005" s="7"/>
      <c r="M1005" s="7"/>
      <c r="N1005" s="7"/>
      <c r="O1005" s="7"/>
      <c r="P1005" s="7"/>
      <c r="Q1005" s="7"/>
      <c r="R1005" s="41"/>
      <c r="S1005" s="41"/>
      <c r="T1005" s="41"/>
      <c r="U1005" s="41"/>
      <c r="V1005" s="41"/>
      <c r="W1005" s="41"/>
      <c r="X1005" s="41"/>
      <c r="Y1005" s="41"/>
      <c r="Z1005" s="41"/>
      <c r="AC1005" s="7"/>
      <c r="AD1005" s="7"/>
      <c r="AE1005" s="7"/>
      <c r="AF1005" s="7"/>
      <c r="AG1005" s="7"/>
      <c r="AH1005" s="7"/>
      <c r="AI1005" s="7"/>
    </row>
    <row r="1006" spans="3:35" s="6" customFormat="1" ht="15">
      <c r="C1006" s="60"/>
      <c r="D1006" s="60"/>
      <c r="E1006" s="60"/>
      <c r="F1006" s="60"/>
      <c r="G1006" s="60"/>
      <c r="H1006" s="60"/>
      <c r="I1006" s="60"/>
      <c r="K1006" s="7"/>
      <c r="L1006" s="7"/>
      <c r="M1006" s="7"/>
      <c r="N1006" s="7"/>
      <c r="O1006" s="7"/>
      <c r="P1006" s="7"/>
      <c r="Q1006" s="7"/>
      <c r="R1006" s="41"/>
      <c r="S1006" s="41"/>
      <c r="T1006" s="41"/>
      <c r="U1006" s="41"/>
      <c r="V1006" s="41"/>
      <c r="W1006" s="41"/>
      <c r="X1006" s="41"/>
      <c r="Y1006" s="41"/>
      <c r="Z1006" s="41"/>
      <c r="AC1006" s="7"/>
      <c r="AD1006" s="7"/>
      <c r="AE1006" s="7"/>
      <c r="AF1006" s="7"/>
      <c r="AG1006" s="7"/>
      <c r="AH1006" s="7"/>
      <c r="AI1006" s="7"/>
    </row>
    <row r="1007" spans="3:35" s="6" customFormat="1" ht="15">
      <c r="C1007" s="60"/>
      <c r="D1007" s="60"/>
      <c r="E1007" s="60"/>
      <c r="F1007" s="60"/>
      <c r="G1007" s="60"/>
      <c r="H1007" s="60"/>
      <c r="I1007" s="60"/>
      <c r="K1007" s="7"/>
      <c r="L1007" s="7"/>
      <c r="M1007" s="7"/>
      <c r="N1007" s="7"/>
      <c r="O1007" s="7"/>
      <c r="P1007" s="7"/>
      <c r="Q1007" s="7"/>
      <c r="R1007" s="41"/>
      <c r="S1007" s="41"/>
      <c r="T1007" s="41"/>
      <c r="U1007" s="41"/>
      <c r="V1007" s="41"/>
      <c r="W1007" s="41"/>
      <c r="X1007" s="41"/>
      <c r="Y1007" s="41"/>
      <c r="Z1007" s="41"/>
      <c r="AC1007" s="7"/>
      <c r="AD1007" s="7"/>
      <c r="AE1007" s="7"/>
      <c r="AF1007" s="7"/>
      <c r="AG1007" s="7"/>
      <c r="AH1007" s="7"/>
      <c r="AI1007" s="7"/>
    </row>
  </sheetData>
  <sheetProtection algorithmName="SHA-512" hashValue="ZqOD9rIs9D+2/lzJmRF0gow4fuWN/qQBkn0KzpvvxzjEufTReZ6mg189o7nSu3F0TTqWpy/xN/jliLVQb7P997==" saltValue="q3Ap6g719aJSoUTtPcjHrc==" spinCount="100000" sheet="1" objects="1" scenarios="1"/>
  <customSheetViews>
    <customSheetView guid="{893A966F-25E6-46FC-957B-02F001DEAB1D}" scale="125" showPageBreaks="1" showRowCol="0" fitToPage="1" printArea="1" hiddenColumns="1" topLeftCell="A48">
      <selection activeCell="P105" sqref="P105"/>
      <rowBreaks count="6" manualBreakCount="6">
        <brk id="15" min="1" max="16" man="1"/>
        <brk id="30" min="1" max="16" man="1"/>
        <brk id="46" min="1" max="16" man="1"/>
        <brk id="67" min="1" max="16" man="1"/>
        <brk id="91" min="1" max="16" man="1"/>
        <brk id="142" min="1" max="16" man="1"/>
      </rowBreaks>
    </customSheetView>
    <customSheetView guid="{01133E0C-7C3A-4E37-BCAF-BF05144EB456}" scale="80" showRowCol="0" fitToPage="1" hiddenColumns="1">
      <selection activeCell="P5" sqref="P5"/>
      <rowBreaks count="6" manualBreakCount="6">
        <brk id="15" min="1" max="16" man="1"/>
        <brk id="30" min="1" max="16" man="1"/>
        <brk id="46" min="1" max="16" man="1"/>
        <brk id="67" min="1" max="16" man="1"/>
        <brk id="91" min="1" max="16" man="1"/>
        <brk id="142" min="1" max="16" man="1"/>
      </rowBreaks>
    </customSheetView>
    <customSheetView guid="{2A4F2E95-0219-42BA-935C-444DA3D73485}" scale="80" showPageBreaks="1" showRowCol="0" fitToPage="1" printArea="1" hiddenColumns="1" topLeftCell="A91">
      <selection activeCell="P107" sqref="P107"/>
      <rowBreaks count="6" manualBreakCount="6">
        <brk id="15" min="1" max="16" man="1"/>
        <brk id="29" min="1" max="16" man="1"/>
        <brk id="45" min="1" max="16" man="1"/>
        <brk id="67" min="1" max="16" man="1"/>
        <brk id="92" min="1" max="16" man="1"/>
        <brk id="147" min="1" max="16" man="1"/>
      </rowBreaks>
    </customSheetView>
  </customSheetViews>
  <mergeCells count="20">
    <mergeCell ref="B99:B117"/>
    <mergeCell ref="B5:B15"/>
    <mergeCell ref="B92:B98"/>
    <mergeCell ref="B2:Q2"/>
    <mergeCell ref="B3:Q3"/>
    <mergeCell ref="B16:B29"/>
    <mergeCell ref="B30:B45"/>
    <mergeCell ref="B68:B73"/>
    <mergeCell ref="B74:B91"/>
    <mergeCell ref="B46:B58"/>
    <mergeCell ref="B59:B67"/>
    <mergeCell ref="R136:T137"/>
    <mergeCell ref="R129:S129"/>
    <mergeCell ref="R130:S130"/>
    <mergeCell ref="R132:S132"/>
    <mergeCell ref="R124:S124"/>
    <mergeCell ref="R125:S125"/>
    <mergeCell ref="R126:S126"/>
    <mergeCell ref="R127:S127"/>
    <mergeCell ref="R128:S128"/>
  </mergeCells>
  <phoneticPr fontId="41" type="noConversion"/>
  <conditionalFormatting sqref="P5:P98 P100:P117">
    <cfRule type="cellIs" dxfId="48" priority="27" operator="equal">
      <formula>"don't know"</formula>
    </cfRule>
    <cfRule type="cellIs" dxfId="47" priority="28" operator="equal">
      <formula>"not applicable"</formula>
    </cfRule>
  </conditionalFormatting>
  <conditionalFormatting sqref="P5:P98">
    <cfRule type="cellIs" dxfId="46" priority="29" operator="equal">
      <formula>"yes, but needs improvement"</formula>
    </cfRule>
    <cfRule type="cellIs" dxfId="45" priority="30" operator="equal">
      <formula>"no"</formula>
    </cfRule>
    <cfRule type="cellIs" dxfId="44" priority="31" operator="equal">
      <formula>"yes"</formula>
    </cfRule>
  </conditionalFormatting>
  <conditionalFormatting sqref="P102 P106 P108 P109 P114 P116">
    <cfRule type="cellIs" dxfId="43" priority="2" operator="equal">
      <formula>"no"</formula>
    </cfRule>
    <cfRule type="cellIs" dxfId="42" priority="3" operator="equal">
      <formula>"yes"</formula>
    </cfRule>
  </conditionalFormatting>
  <conditionalFormatting sqref="P100:P117">
    <cfRule type="cellIs" dxfId="41" priority="1" operator="equal">
      <formula>"maybe"</formula>
    </cfRule>
  </conditionalFormatting>
  <conditionalFormatting sqref="P100:P117">
    <cfRule type="cellIs" dxfId="40" priority="4" operator="equal">
      <formula>"no"</formula>
    </cfRule>
    <cfRule type="cellIs" dxfId="39" priority="5" operator="equal">
      <formula>"yes"</formula>
    </cfRule>
  </conditionalFormatting>
  <dataValidations count="2">
    <dataValidation type="list" allowBlank="1" showInputMessage="1" showErrorMessage="1" sqref="P100:P117">
      <formula1>ListC</formula1>
    </dataValidation>
    <dataValidation type="list" allowBlank="1" showInputMessage="1" showErrorMessage="1" sqref="P5:P98">
      <formula1>ListD</formula1>
    </dataValidation>
  </dataValidations>
  <hyperlinks>
    <hyperlink ref="J5" location="Definitions!A12" display="Sexual rights &amp; citizenship"/>
  </hyperlinks>
  <pageMargins left="0.7" right="0.7" top="0.75" bottom="0.75" header="0.3" footer="0.3"/>
  <rowBreaks count="6" manualBreakCount="6">
    <brk id="15" min="1" max="16" man="1"/>
    <brk id="29" min="1" max="16" man="1"/>
    <brk id="45" min="1" max="16" man="1"/>
    <brk id="67" min="1" max="16" man="1"/>
    <brk id="91" min="1" max="16" man="1"/>
    <brk id="146" min="1" max="16" man="1"/>
  </rowBreaks>
  <drawing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Lists!$A$1:$A$4</xm:f>
          </x14:formula1>
          <xm:sqref>P5:P98</xm:sqref>
        </x14:dataValidation>
        <x14:dataValidation type="list" allowBlank="1" showInputMessage="1" showErrorMessage="1">
          <x14:formula1>
            <xm:f>Lists!C18:C21</xm:f>
          </x14:formula1>
          <xm:sqref>P118</xm:sqref>
        </x14:dataValidation>
        <x14:dataValidation type="list" allowBlank="1" showInputMessage="1" showErrorMessage="1">
          <x14:formula1>
            <xm:f>Lists!C16:C19</xm:f>
          </x14:formula1>
          <xm:sqref>P116</xm:sqref>
        </x14:dataValidation>
        <x14:dataValidation type="list" allowBlank="1" showInputMessage="1" showErrorMessage="1">
          <x14:formula1>
            <xm:f>Lists!C11:C14</xm:f>
          </x14:formula1>
          <xm:sqref>P111:P114</xm:sqref>
        </x14:dataValidation>
        <x14:dataValidation type="list" allowBlank="1" showInputMessage="1" showErrorMessage="1">
          <x14:formula1>
            <xm:f>Lists!C8:C11</xm:f>
          </x14:formula1>
          <xm:sqref>P108</xm:sqref>
        </x14:dataValidation>
        <x14:dataValidation type="list" allowBlank="1" showInputMessage="1" showErrorMessage="1">
          <x14:formula1>
            <xm:f>Lists!C4:C7</xm:f>
          </x14:formula1>
          <xm:sqref>P104:P106</xm:sqref>
        </x14:dataValidation>
        <x14:dataValidation type="list" allowBlank="1" showInputMessage="1" showErrorMessage="1">
          <x14:formula1>
            <xm:f>Lists!C1:C4</xm:f>
          </x14:formula1>
          <xm:sqref>P101:P102</xm:sqref>
        </x14:dataValidation>
        <x14:dataValidation type="list" allowBlank="1" showInputMessage="1" showErrorMessage="1">
          <x14:formula1>
            <xm:f>Lists!D1:D4</xm:f>
          </x14:formula1>
          <xm:sqref>P103</xm:sqref>
        </x14:dataValidation>
        <x14:dataValidation type="list" allowBlank="1" showInputMessage="1" showErrorMessage="1">
          <x14:formula1>
            <xm:f>Lists!D15:D18</xm:f>
          </x14:formula1>
          <xm:sqref>P117</xm:sqref>
        </x14:dataValidation>
        <x14:dataValidation type="list" allowBlank="1" showInputMessage="1" showErrorMessage="1">
          <x14:formula1>
            <xm:f>Lists!D13:D16</xm:f>
          </x14:formula1>
          <xm:sqref>P115</xm:sqref>
        </x14:dataValidation>
        <x14:dataValidation type="list" allowBlank="1" showInputMessage="1" showErrorMessage="1">
          <x14:formula1>
            <xm:f>Lists!D7:D10</xm:f>
          </x14:formula1>
          <xm:sqref>P109:P110</xm:sqref>
        </x14:dataValidation>
        <x14:dataValidation type="list" allowBlank="1" showInputMessage="1" showErrorMessage="1">
          <x14:formula1>
            <xm:f>Lists!D5:D8</xm:f>
          </x14:formula1>
          <xm:sqref>P107</xm:sqref>
        </x14:dataValidation>
        <x14:dataValidation type="list" allowBlank="1" showInputMessage="1" showErrorMessage="1">
          <x14:formula1>
            <xm:f>Lists!A1:A4</xm:f>
          </x14:formula1>
          <xm:sqref>P5:P99</xm:sqref>
        </x14:dataValidation>
      </x14:dataValidations>
    </ex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Feuil11" enableFormatConditionsCalculation="0">
    <tabColor rgb="FFFFC000"/>
    <pageSetUpPr fitToPage="1"/>
  </sheetPr>
  <dimension ref="A1:BY966"/>
  <sheetViews>
    <sheetView showRowColHeaders="0" topLeftCell="A55" zoomScale="80" zoomScaleNormal="125" zoomScalePageLayoutView="125" workbookViewId="0">
      <selection activeCell="D6" sqref="D6"/>
    </sheetView>
  </sheetViews>
  <sheetFormatPr baseColWidth="10" defaultColWidth="9.125" defaultRowHeight="15"/>
  <cols>
    <col min="1" max="1" width="4.125" style="8" customWidth="1"/>
    <col min="2" max="2" width="6.75" style="8" customWidth="1"/>
    <col min="3" max="3" width="74.25" style="1" customWidth="1"/>
    <col min="4" max="11" width="11.75" style="1" customWidth="1"/>
    <col min="12" max="12" width="32.75" style="1" customWidth="1"/>
    <col min="13" max="14" width="9.125" style="8"/>
    <col min="15" max="15" width="37.875" style="8" hidden="1" customWidth="1"/>
    <col min="16" max="16" width="19.375" style="8" hidden="1" customWidth="1"/>
    <col min="17" max="17" width="23.375" style="8" hidden="1" customWidth="1"/>
    <col min="18" max="18" width="17" style="8" hidden="1" customWidth="1"/>
    <col min="19" max="19" width="8.875" style="8" hidden="1" customWidth="1"/>
    <col min="20" max="20" width="15.875" style="8" hidden="1" customWidth="1"/>
    <col min="21" max="21" width="6.75" style="8" hidden="1" customWidth="1"/>
    <col min="22" max="22" width="9.125" style="8" hidden="1" customWidth="1"/>
    <col min="23" max="23" width="9.125" style="8" customWidth="1"/>
    <col min="24" max="24" width="25.375" style="8" customWidth="1"/>
    <col min="25" max="30" width="9.125" style="8" customWidth="1"/>
    <col min="31" max="77" width="9.125" style="8"/>
    <col min="78" max="16384" width="9.125" style="1"/>
  </cols>
  <sheetData>
    <row r="1" spans="2:22" s="8" customFormat="1" ht="16" thickBot="1"/>
    <row r="2" spans="2:22" ht="28">
      <c r="B2" s="463" t="s">
        <v>418</v>
      </c>
      <c r="C2" s="464"/>
      <c r="D2" s="464"/>
      <c r="E2" s="464"/>
      <c r="F2" s="464"/>
      <c r="G2" s="464"/>
      <c r="H2" s="464"/>
      <c r="I2" s="464"/>
      <c r="J2" s="464"/>
      <c r="K2" s="464"/>
      <c r="L2" s="465"/>
    </row>
    <row r="3" spans="2:22" ht="18">
      <c r="B3" s="466" t="s">
        <v>419</v>
      </c>
      <c r="C3" s="467"/>
      <c r="D3" s="467"/>
      <c r="E3" s="468"/>
      <c r="F3" s="468"/>
      <c r="G3" s="468"/>
      <c r="H3" s="468"/>
      <c r="I3" s="468"/>
      <c r="J3" s="468"/>
      <c r="K3" s="468"/>
      <c r="L3" s="469"/>
      <c r="O3" s="52"/>
      <c r="P3" s="51" t="s">
        <v>466</v>
      </c>
      <c r="Q3" s="51" t="s">
        <v>13</v>
      </c>
      <c r="R3" s="51" t="s">
        <v>467</v>
      </c>
      <c r="S3" s="51" t="s">
        <v>10</v>
      </c>
      <c r="T3" s="51" t="s">
        <v>7</v>
      </c>
      <c r="U3" s="51" t="s">
        <v>8</v>
      </c>
      <c r="V3" s="127" t="s">
        <v>246</v>
      </c>
    </row>
    <row r="4" spans="2:22" ht="18">
      <c r="B4" s="36"/>
      <c r="C4" s="37" t="s">
        <v>613</v>
      </c>
      <c r="D4" s="38" t="s">
        <v>93</v>
      </c>
      <c r="E4" s="470" t="s">
        <v>391</v>
      </c>
      <c r="F4" s="471"/>
      <c r="G4" s="471"/>
      <c r="H4" s="471"/>
      <c r="I4" s="471"/>
      <c r="J4" s="471"/>
      <c r="K4" s="471"/>
      <c r="L4" s="472"/>
      <c r="O4" s="52" t="s">
        <v>155</v>
      </c>
      <c r="P4" s="52">
        <f>IF($D6="no",0,COUNTIF($D$20:$K$20,"yes"))+IF($D7="no",0,COUNTIF($D$21:$K$21,"yes"))+IF($D8="no",0,COUNTIF($D$22:$K$22,"yes"))+IF($D9="no",0,COUNTIF($D$23:$K$23,"yes"))+IF($D10="no",0,COUNTIF($D$24:$K$24,"yes"))</f>
        <v>0</v>
      </c>
      <c r="Q4" s="52">
        <f>IF($D6="no",0,COUNTIF($D$20:$K$20,"yes, but needs improvement"))+IF($D7="no",0,COUNTIF($D$21:$K$21,"yes, but needs improvement"))+IF($D8="no",0,COUNTIF($D$22:$K$22,"yes, but needs improvement"))+IF($D9="no",0,COUNTIF($D$23:$K$23,"yes, but needs improvement"))+IF($D10="no",0,COUNTIF($D$24:$K$24,"yes, but needs improvement"))</f>
        <v>0</v>
      </c>
      <c r="R4" s="52">
        <f>IF($D6="no",0,COUNTIF($D$20:$K$20,"no"))+IF($D7="no",0,COUNTIF($D$21:$K$21,"no"))+IF($D8="no",0,COUNTIF($D$22:$K$22,"no"))+IF($D9="no",0,COUNTIF($D$23:$K$23,"no"))+IF($D10="no",0,COUNTIF($D$24:$K$24,"no"))</f>
        <v>0</v>
      </c>
      <c r="S4" s="52">
        <f>IF($D6="no",0,COUNTIF($D$20:$K$20,"don't know"))+IF($D7="no",0,COUNTIF($D$21:$K$21,"don't know"))+IF($D8="no",0,COUNTIF($D$22:$K$22,"don't know"))+IF($D9="no",0,COUNTIF($D$23:$K$23,"don't know"))+IF($D10="no",0,COUNTIF($D$24:$K$24,"don't know"))</f>
        <v>0</v>
      </c>
      <c r="T4" s="52">
        <f>IF($D6="no",0,COUNTIF($D$20:$K$20,"not applicable"))+IF($D7="no",0,COUNTIF($D$21:$K$21,"not applicable"))+IF($D8="no",0,COUNTIF($D$22:$K$22,"not applicable"))+IF($D9="no",0,COUNTIF($D$23:$K$23,"not applicable"))+IF($D10="no",0,COUNTIF($D$24:$K$24,"not applicable"))</f>
        <v>0</v>
      </c>
      <c r="U4" s="52">
        <f>IF($D6="no",0,COUNTIF($D$20:$K$20,""))+IF($D7="no",0,COUNTIF($D$21:$K$21,""))+IF($D8="no",0,COUNTIF($D$22:$K$22,""))+IF($D9="no",0,COUNTIF($D$23:$K$23,""))+IF($D10="no",0,COUNTIF($D$24:$K$24,""))</f>
        <v>40</v>
      </c>
      <c r="V4" s="52">
        <f t="shared" ref="V4:V6" si="0">SUM(P4:U4)</f>
        <v>40</v>
      </c>
    </row>
    <row r="5" spans="2:22" ht="30" customHeight="1">
      <c r="B5" s="447" t="s">
        <v>395</v>
      </c>
      <c r="C5" s="22" t="s">
        <v>539</v>
      </c>
      <c r="D5" s="24"/>
      <c r="E5" s="473"/>
      <c r="F5" s="453"/>
      <c r="G5" s="453"/>
      <c r="H5" s="453"/>
      <c r="I5" s="453"/>
      <c r="J5" s="453"/>
      <c r="K5" s="453"/>
      <c r="L5" s="454"/>
      <c r="O5" s="52" t="s">
        <v>423</v>
      </c>
      <c r="P5" s="52">
        <f>COUNTIF($D$25:$D$29,"yes")</f>
        <v>0</v>
      </c>
      <c r="Q5" s="52">
        <f>COUNTIF($D$25:$D$29,"yes, but needs improvement")</f>
        <v>0</v>
      </c>
      <c r="R5" s="52">
        <f>COUNTIF($D$25:$D$29,"no")</f>
        <v>0</v>
      </c>
      <c r="S5" s="52">
        <f>COUNTIF($D$25:$D$29,"don't know")</f>
        <v>0</v>
      </c>
      <c r="T5" s="52">
        <f>COUNTIF($D$25:$D$29,"not applicable")</f>
        <v>0</v>
      </c>
      <c r="U5" s="52">
        <f>COUNTIF($D$25:$D$29,"")</f>
        <v>5</v>
      </c>
      <c r="V5" s="52">
        <f t="shared" si="0"/>
        <v>5</v>
      </c>
    </row>
    <row r="6" spans="2:22" ht="30">
      <c r="B6" s="448"/>
      <c r="C6" s="100" t="s">
        <v>560</v>
      </c>
      <c r="D6" s="11"/>
      <c r="E6" s="474" t="str">
        <f>IF(D6="yes","Please identify the intervention(s)","")</f>
        <v/>
      </c>
      <c r="F6" s="475"/>
      <c r="G6" s="475"/>
      <c r="H6" s="475"/>
      <c r="I6" s="475"/>
      <c r="J6" s="475"/>
      <c r="K6" s="475"/>
      <c r="L6" s="476"/>
      <c r="O6" s="52" t="s">
        <v>92</v>
      </c>
      <c r="P6" s="52">
        <f>COUNTIF($D$31:$D$39,"yes")</f>
        <v>0</v>
      </c>
      <c r="Q6" s="52">
        <f>COUNTIF($D$31:$D$39,"yes, but needs improvement")</f>
        <v>0</v>
      </c>
      <c r="R6" s="52">
        <f>COUNTIF($D$31:$D$39,"no")</f>
        <v>0</v>
      </c>
      <c r="S6" s="52">
        <f>COUNTIF($D$31:$D$39,"don't know")</f>
        <v>0</v>
      </c>
      <c r="T6" s="52">
        <f>COUNTIF($D$31:$D$39,"not applicable")</f>
        <v>0</v>
      </c>
      <c r="U6" s="52">
        <f>COUNTIF($D$31:$D$39,"")</f>
        <v>9</v>
      </c>
      <c r="V6" s="52">
        <f t="shared" si="0"/>
        <v>9</v>
      </c>
    </row>
    <row r="7" spans="2:22" ht="45" customHeight="1">
      <c r="B7" s="448"/>
      <c r="C7" s="100" t="s">
        <v>561</v>
      </c>
      <c r="D7" s="11"/>
      <c r="E7" s="474" t="str">
        <f t="shared" ref="E7:E10" si="1">IF(D7="yes","Please identify the intervention(s)","")</f>
        <v/>
      </c>
      <c r="F7" s="475"/>
      <c r="G7" s="475"/>
      <c r="H7" s="475"/>
      <c r="I7" s="475"/>
      <c r="J7" s="475"/>
      <c r="K7" s="475"/>
      <c r="L7" s="476"/>
      <c r="O7" s="52" t="s">
        <v>424</v>
      </c>
      <c r="P7" s="52">
        <f>COUNTIF($D$40:$D$50,"yes")</f>
        <v>0</v>
      </c>
      <c r="Q7" s="52">
        <f>COUNTIF($D$40:$D$50,"yes, but needs improvement")</f>
        <v>0</v>
      </c>
      <c r="R7" s="52">
        <f>COUNTIF($D$40:$D$50,"no")</f>
        <v>0</v>
      </c>
      <c r="S7" s="52">
        <f>COUNTIF($D$40:$D$50,"don't know")</f>
        <v>0</v>
      </c>
      <c r="T7" s="52">
        <f>COUNTIF($D$40:$D$50,"not applicable")</f>
        <v>0</v>
      </c>
      <c r="U7" s="52">
        <f>COUNTIF($D$40:$D$50,"")</f>
        <v>11</v>
      </c>
      <c r="V7" s="52">
        <f t="shared" ref="V7" si="2">SUM(P7:U7)</f>
        <v>11</v>
      </c>
    </row>
    <row r="8" spans="2:22" ht="30" customHeight="1">
      <c r="B8" s="448"/>
      <c r="C8" s="100" t="s">
        <v>562</v>
      </c>
      <c r="D8" s="11"/>
      <c r="E8" s="474" t="str">
        <f t="shared" si="1"/>
        <v/>
      </c>
      <c r="F8" s="475"/>
      <c r="G8" s="475"/>
      <c r="H8" s="475"/>
      <c r="I8" s="475"/>
      <c r="J8" s="475"/>
      <c r="K8" s="475"/>
      <c r="L8" s="476"/>
      <c r="O8" s="52" t="s">
        <v>11</v>
      </c>
      <c r="P8" s="52">
        <f>SUM(P4:P7)</f>
        <v>0</v>
      </c>
      <c r="Q8" s="52">
        <f t="shared" ref="Q8:V8" si="3">SUM(Q4:Q7)</f>
        <v>0</v>
      </c>
      <c r="R8" s="52">
        <f t="shared" si="3"/>
        <v>0</v>
      </c>
      <c r="S8" s="52">
        <f t="shared" si="3"/>
        <v>0</v>
      </c>
      <c r="T8" s="52">
        <f t="shared" si="3"/>
        <v>0</v>
      </c>
      <c r="U8" s="52">
        <f t="shared" si="3"/>
        <v>65</v>
      </c>
      <c r="V8" s="52">
        <f t="shared" si="3"/>
        <v>65</v>
      </c>
    </row>
    <row r="9" spans="2:22" ht="30">
      <c r="B9" s="448"/>
      <c r="C9" s="100" t="s">
        <v>563</v>
      </c>
      <c r="D9" s="11"/>
      <c r="E9" s="474" t="str">
        <f t="shared" si="1"/>
        <v/>
      </c>
      <c r="F9" s="475"/>
      <c r="G9" s="475"/>
      <c r="H9" s="475"/>
      <c r="I9" s="475"/>
      <c r="J9" s="475"/>
      <c r="K9" s="475"/>
      <c r="L9" s="476"/>
    </row>
    <row r="10" spans="2:22" ht="30">
      <c r="B10" s="449"/>
      <c r="C10" s="118" t="s">
        <v>564</v>
      </c>
      <c r="D10" s="15"/>
      <c r="E10" s="482" t="str">
        <f t="shared" si="1"/>
        <v/>
      </c>
      <c r="F10" s="483"/>
      <c r="G10" s="483"/>
      <c r="H10" s="483"/>
      <c r="I10" s="483"/>
      <c r="J10" s="483"/>
      <c r="K10" s="483"/>
      <c r="L10" s="484"/>
      <c r="O10" s="52" t="s">
        <v>55</v>
      </c>
      <c r="P10" s="51" t="s">
        <v>12</v>
      </c>
      <c r="Q10" s="51" t="s">
        <v>13</v>
      </c>
      <c r="R10" s="51" t="s">
        <v>14</v>
      </c>
      <c r="S10" s="51" t="s">
        <v>10</v>
      </c>
      <c r="T10" s="51" t="s">
        <v>7</v>
      </c>
      <c r="U10" s="51" t="s">
        <v>8</v>
      </c>
    </row>
    <row r="11" spans="2:22" ht="30" customHeight="1">
      <c r="B11" s="447" t="s">
        <v>396</v>
      </c>
      <c r="C11" s="478" t="s">
        <v>614</v>
      </c>
      <c r="D11" s="480" t="s">
        <v>603</v>
      </c>
      <c r="E11" s="481"/>
      <c r="F11" s="481"/>
      <c r="G11" s="481"/>
      <c r="H11" s="481"/>
      <c r="I11" s="481"/>
      <c r="J11" s="169"/>
      <c r="K11" s="169"/>
      <c r="L11" s="170"/>
      <c r="O11" s="51" t="s">
        <v>408</v>
      </c>
      <c r="P11" s="52">
        <f>COUNTIF($D20:$K20,"yes")</f>
        <v>0</v>
      </c>
      <c r="Q11" s="52">
        <f>COUNTIF($D20:$K20,"yes, but needs improvement")</f>
        <v>0</v>
      </c>
      <c r="R11" s="52">
        <f>COUNTIF($D20:$K20,"no")</f>
        <v>0</v>
      </c>
      <c r="S11" s="52">
        <f>COUNTIF($D20:$K20,"don't know")</f>
        <v>0</v>
      </c>
      <c r="T11" s="52">
        <f>COUNTIF($D20:$K20,"not applicable")</f>
        <v>0</v>
      </c>
      <c r="U11" s="52">
        <f>COUNTIF($D20:$K20,"")</f>
        <v>8</v>
      </c>
    </row>
    <row r="12" spans="2:22" ht="45" customHeight="1">
      <c r="B12" s="448"/>
      <c r="C12" s="479"/>
      <c r="D12" s="477" t="s">
        <v>420</v>
      </c>
      <c r="E12" s="477"/>
      <c r="F12" s="477" t="s">
        <v>421</v>
      </c>
      <c r="G12" s="477"/>
      <c r="H12" s="477" t="s">
        <v>422</v>
      </c>
      <c r="I12" s="477"/>
      <c r="J12" s="489" t="s">
        <v>94</v>
      </c>
      <c r="K12" s="489"/>
      <c r="L12" s="490"/>
      <c r="O12" s="51" t="s">
        <v>409</v>
      </c>
      <c r="P12" s="52">
        <f t="shared" ref="P12:P15" si="4">COUNTIF($D21:$K21,"yes")</f>
        <v>0</v>
      </c>
      <c r="Q12" s="52">
        <f t="shared" ref="Q12:Q15" si="5">COUNTIF($D21:$K21,"yes, but needs improvement")</f>
        <v>0</v>
      </c>
      <c r="R12" s="52">
        <f t="shared" ref="R12:R15" si="6">COUNTIF($D21:$K21,"no")</f>
        <v>0</v>
      </c>
      <c r="S12" s="52">
        <f t="shared" ref="S12:S15" si="7">COUNTIF($D21:$K21,"don't know")</f>
        <v>0</v>
      </c>
      <c r="T12" s="52">
        <f t="shared" ref="T12:T15" si="8">COUNTIF($D21:$K21,"not applicable")</f>
        <v>0</v>
      </c>
      <c r="U12" s="52">
        <f t="shared" ref="U12:U15" si="9">COUNTIF($D21:$K21,"")</f>
        <v>8</v>
      </c>
    </row>
    <row r="13" spans="2:22" ht="15" customHeight="1">
      <c r="B13" s="448"/>
      <c r="C13" s="100" t="s">
        <v>540</v>
      </c>
      <c r="D13" s="412" t="str">
        <f>IF($D6="no","no","")</f>
        <v/>
      </c>
      <c r="E13" s="492"/>
      <c r="F13" s="412" t="str">
        <f t="shared" ref="F13" si="10">IF($D6="no","no","")</f>
        <v/>
      </c>
      <c r="G13" s="492"/>
      <c r="H13" s="412" t="str">
        <f t="shared" ref="H13" si="11">IF($D6="no","no","")</f>
        <v/>
      </c>
      <c r="I13" s="492"/>
      <c r="J13" s="397"/>
      <c r="K13" s="398"/>
      <c r="L13" s="491"/>
      <c r="O13" s="51" t="s">
        <v>465</v>
      </c>
      <c r="P13" s="52">
        <f t="shared" si="4"/>
        <v>0</v>
      </c>
      <c r="Q13" s="52">
        <f t="shared" si="5"/>
        <v>0</v>
      </c>
      <c r="R13" s="52">
        <f t="shared" si="6"/>
        <v>0</v>
      </c>
      <c r="S13" s="52">
        <f t="shared" si="7"/>
        <v>0</v>
      </c>
      <c r="T13" s="52">
        <f t="shared" si="8"/>
        <v>0</v>
      </c>
      <c r="U13" s="52">
        <f t="shared" si="9"/>
        <v>8</v>
      </c>
    </row>
    <row r="14" spans="2:22" ht="15" customHeight="1">
      <c r="B14" s="448"/>
      <c r="C14" s="100" t="s">
        <v>541</v>
      </c>
      <c r="D14" s="412" t="str">
        <f t="shared" ref="D14" si="12">IF($D7="no","no","")</f>
        <v/>
      </c>
      <c r="E14" s="492"/>
      <c r="F14" s="412" t="str">
        <f t="shared" ref="F14" si="13">IF($D7="no","no","")</f>
        <v/>
      </c>
      <c r="G14" s="492"/>
      <c r="H14" s="412" t="str">
        <f t="shared" ref="H14" si="14">IF($D7="no","no","")</f>
        <v/>
      </c>
      <c r="I14" s="492"/>
      <c r="J14" s="397"/>
      <c r="K14" s="398"/>
      <c r="L14" s="491"/>
      <c r="O14" s="51" t="s">
        <v>567</v>
      </c>
      <c r="P14" s="52">
        <f t="shared" si="4"/>
        <v>0</v>
      </c>
      <c r="Q14" s="52">
        <f t="shared" si="5"/>
        <v>0</v>
      </c>
      <c r="R14" s="52">
        <f t="shared" si="6"/>
        <v>0</v>
      </c>
      <c r="S14" s="52">
        <f t="shared" si="7"/>
        <v>0</v>
      </c>
      <c r="T14" s="52">
        <f t="shared" si="8"/>
        <v>0</v>
      </c>
      <c r="U14" s="52">
        <f t="shared" si="9"/>
        <v>8</v>
      </c>
    </row>
    <row r="15" spans="2:22">
      <c r="B15" s="448"/>
      <c r="C15" s="100" t="s">
        <v>542</v>
      </c>
      <c r="D15" s="412"/>
      <c r="E15" s="492"/>
      <c r="F15" s="412"/>
      <c r="G15" s="492"/>
      <c r="H15" s="412"/>
      <c r="I15" s="492"/>
      <c r="J15" s="397"/>
      <c r="K15" s="398"/>
      <c r="L15" s="491"/>
      <c r="O15" s="51" t="s">
        <v>568</v>
      </c>
      <c r="P15" s="52">
        <f t="shared" si="4"/>
        <v>0</v>
      </c>
      <c r="Q15" s="52">
        <f t="shared" si="5"/>
        <v>0</v>
      </c>
      <c r="R15" s="52">
        <f t="shared" si="6"/>
        <v>0</v>
      </c>
      <c r="S15" s="52">
        <f t="shared" si="7"/>
        <v>0</v>
      </c>
      <c r="T15" s="52">
        <f t="shared" si="8"/>
        <v>0</v>
      </c>
      <c r="U15" s="52">
        <f t="shared" si="9"/>
        <v>8</v>
      </c>
    </row>
    <row r="16" spans="2:22" ht="15" customHeight="1">
      <c r="B16" s="448"/>
      <c r="C16" s="100" t="s">
        <v>565</v>
      </c>
      <c r="D16" s="412"/>
      <c r="E16" s="492"/>
      <c r="F16" s="412"/>
      <c r="G16" s="492"/>
      <c r="H16" s="412"/>
      <c r="I16" s="492"/>
      <c r="J16" s="397"/>
      <c r="K16" s="398"/>
      <c r="L16" s="491"/>
    </row>
    <row r="17" spans="2:12">
      <c r="B17" s="449"/>
      <c r="C17" s="168" t="s">
        <v>566</v>
      </c>
      <c r="D17" s="412"/>
      <c r="E17" s="492"/>
      <c r="F17" s="412"/>
      <c r="G17" s="492"/>
      <c r="H17" s="412"/>
      <c r="I17" s="492"/>
      <c r="J17" s="397"/>
      <c r="K17" s="398"/>
      <c r="L17" s="491"/>
    </row>
    <row r="18" spans="2:12" ht="30" customHeight="1">
      <c r="B18" s="447" t="s">
        <v>297</v>
      </c>
      <c r="C18" s="451" t="s">
        <v>645</v>
      </c>
      <c r="D18" s="453" t="s">
        <v>604</v>
      </c>
      <c r="E18" s="453"/>
      <c r="F18" s="453"/>
      <c r="G18" s="453"/>
      <c r="H18" s="453"/>
      <c r="I18" s="453"/>
      <c r="J18" s="453"/>
      <c r="K18" s="453"/>
      <c r="L18" s="454"/>
    </row>
    <row r="19" spans="2:12" ht="105" customHeight="1">
      <c r="B19" s="448"/>
      <c r="C19" s="452"/>
      <c r="D19" s="137" t="s">
        <v>156</v>
      </c>
      <c r="E19" s="137" t="s">
        <v>17</v>
      </c>
      <c r="F19" s="138" t="s">
        <v>157</v>
      </c>
      <c r="G19" s="139" t="s">
        <v>158</v>
      </c>
      <c r="H19" s="139" t="s">
        <v>311</v>
      </c>
      <c r="I19" s="139" t="s">
        <v>312</v>
      </c>
      <c r="J19" s="139" t="s">
        <v>313</v>
      </c>
      <c r="K19" s="139" t="s">
        <v>245</v>
      </c>
      <c r="L19" s="128" t="s">
        <v>94</v>
      </c>
    </row>
    <row r="20" spans="2:12">
      <c r="B20" s="448"/>
      <c r="C20" s="100" t="s">
        <v>392</v>
      </c>
      <c r="D20" s="176"/>
      <c r="E20" s="176"/>
      <c r="F20" s="176"/>
      <c r="G20" s="176"/>
      <c r="H20" s="176"/>
      <c r="I20" s="176"/>
      <c r="J20" s="176"/>
      <c r="K20" s="176"/>
      <c r="L20" s="12"/>
    </row>
    <row r="21" spans="2:12">
      <c r="B21" s="448"/>
      <c r="C21" s="100" t="s">
        <v>393</v>
      </c>
      <c r="D21" s="176"/>
      <c r="E21" s="176"/>
      <c r="F21" s="176"/>
      <c r="G21" s="176"/>
      <c r="H21" s="176"/>
      <c r="I21" s="176"/>
      <c r="J21" s="176"/>
      <c r="K21" s="176"/>
      <c r="L21" s="12"/>
    </row>
    <row r="22" spans="2:12">
      <c r="B22" s="448"/>
      <c r="C22" s="100" t="s">
        <v>394</v>
      </c>
      <c r="D22" s="176"/>
      <c r="E22" s="176"/>
      <c r="F22" s="176"/>
      <c r="G22" s="176"/>
      <c r="H22" s="176"/>
      <c r="I22" s="176"/>
      <c r="J22" s="176"/>
      <c r="K22" s="176"/>
      <c r="L22" s="12"/>
    </row>
    <row r="23" spans="2:12">
      <c r="B23" s="448"/>
      <c r="C23" s="100" t="s">
        <v>571</v>
      </c>
      <c r="D23" s="176"/>
      <c r="E23" s="176"/>
      <c r="F23" s="176"/>
      <c r="G23" s="176"/>
      <c r="H23" s="176"/>
      <c r="I23" s="176"/>
      <c r="J23" s="176"/>
      <c r="K23" s="176"/>
      <c r="L23" s="12"/>
    </row>
    <row r="24" spans="2:12">
      <c r="B24" s="449"/>
      <c r="C24" s="118" t="s">
        <v>572</v>
      </c>
      <c r="D24" s="177"/>
      <c r="E24" s="177"/>
      <c r="F24" s="177"/>
      <c r="G24" s="177"/>
      <c r="H24" s="177"/>
      <c r="I24" s="177"/>
      <c r="J24" s="177"/>
      <c r="K24" s="177"/>
      <c r="L24" s="16"/>
    </row>
    <row r="25" spans="2:12">
      <c r="B25" s="448" t="s">
        <v>300</v>
      </c>
      <c r="C25" s="102" t="s">
        <v>397</v>
      </c>
      <c r="D25" s="20"/>
      <c r="E25" s="455" t="str">
        <f t="shared" ref="E25:L29" si="15">IF(OR(D25="yes, but needs improvement",D25="no"),"Please insert comment...","")</f>
        <v/>
      </c>
      <c r="F25" s="456" t="str">
        <f t="shared" si="15"/>
        <v/>
      </c>
      <c r="G25" s="456" t="str">
        <f t="shared" si="15"/>
        <v/>
      </c>
      <c r="H25" s="456" t="str">
        <f t="shared" si="15"/>
        <v/>
      </c>
      <c r="I25" s="456" t="str">
        <f t="shared" si="15"/>
        <v/>
      </c>
      <c r="J25" s="456" t="str">
        <f t="shared" si="15"/>
        <v/>
      </c>
      <c r="K25" s="456" t="str">
        <f t="shared" si="15"/>
        <v/>
      </c>
      <c r="L25" s="457" t="str">
        <f t="shared" si="15"/>
        <v/>
      </c>
    </row>
    <row r="26" spans="2:12">
      <c r="B26" s="448"/>
      <c r="C26" s="23" t="s">
        <v>314</v>
      </c>
      <c r="D26" s="20"/>
      <c r="E26" s="458" t="str">
        <f t="shared" si="15"/>
        <v/>
      </c>
      <c r="F26" s="459" t="str">
        <f t="shared" si="15"/>
        <v/>
      </c>
      <c r="G26" s="459" t="str">
        <f t="shared" si="15"/>
        <v/>
      </c>
      <c r="H26" s="459" t="str">
        <f t="shared" si="15"/>
        <v/>
      </c>
      <c r="I26" s="459" t="str">
        <f t="shared" si="15"/>
        <v/>
      </c>
      <c r="J26" s="459" t="str">
        <f t="shared" si="15"/>
        <v/>
      </c>
      <c r="K26" s="459" t="str">
        <f t="shared" si="15"/>
        <v/>
      </c>
      <c r="L26" s="457" t="str">
        <f t="shared" si="15"/>
        <v/>
      </c>
    </row>
    <row r="27" spans="2:12">
      <c r="B27" s="448"/>
      <c r="C27" s="23" t="s">
        <v>315</v>
      </c>
      <c r="D27" s="20"/>
      <c r="E27" s="458" t="str">
        <f t="shared" si="15"/>
        <v/>
      </c>
      <c r="F27" s="459" t="str">
        <f t="shared" si="15"/>
        <v/>
      </c>
      <c r="G27" s="459" t="str">
        <f t="shared" si="15"/>
        <v/>
      </c>
      <c r="H27" s="459" t="str">
        <f t="shared" si="15"/>
        <v/>
      </c>
      <c r="I27" s="459" t="str">
        <f t="shared" si="15"/>
        <v/>
      </c>
      <c r="J27" s="459" t="str">
        <f t="shared" si="15"/>
        <v/>
      </c>
      <c r="K27" s="459" t="str">
        <f t="shared" si="15"/>
        <v/>
      </c>
      <c r="L27" s="457" t="str">
        <f t="shared" si="15"/>
        <v/>
      </c>
    </row>
    <row r="28" spans="2:12">
      <c r="B28" s="448"/>
      <c r="C28" s="23" t="s">
        <v>398</v>
      </c>
      <c r="D28" s="20"/>
      <c r="E28" s="458" t="str">
        <f t="shared" si="15"/>
        <v/>
      </c>
      <c r="F28" s="459" t="str">
        <f t="shared" si="15"/>
        <v/>
      </c>
      <c r="G28" s="459" t="str">
        <f t="shared" si="15"/>
        <v/>
      </c>
      <c r="H28" s="459" t="str">
        <f t="shared" si="15"/>
        <v/>
      </c>
      <c r="I28" s="459" t="str">
        <f t="shared" si="15"/>
        <v/>
      </c>
      <c r="J28" s="459" t="str">
        <f t="shared" si="15"/>
        <v/>
      </c>
      <c r="K28" s="459" t="str">
        <f t="shared" si="15"/>
        <v/>
      </c>
      <c r="L28" s="457" t="str">
        <f t="shared" si="15"/>
        <v/>
      </c>
    </row>
    <row r="29" spans="2:12" ht="30" customHeight="1">
      <c r="B29" s="449"/>
      <c r="C29" s="234" t="s">
        <v>316</v>
      </c>
      <c r="D29" s="20"/>
      <c r="E29" s="460" t="str">
        <f t="shared" si="15"/>
        <v/>
      </c>
      <c r="F29" s="461" t="str">
        <f t="shared" si="15"/>
        <v/>
      </c>
      <c r="G29" s="461" t="str">
        <f t="shared" si="15"/>
        <v/>
      </c>
      <c r="H29" s="461" t="str">
        <f t="shared" si="15"/>
        <v/>
      </c>
      <c r="I29" s="461" t="str">
        <f t="shared" si="15"/>
        <v/>
      </c>
      <c r="J29" s="461" t="str">
        <f t="shared" si="15"/>
        <v/>
      </c>
      <c r="K29" s="461" t="str">
        <f t="shared" si="15"/>
        <v/>
      </c>
      <c r="L29" s="462" t="str">
        <f t="shared" si="15"/>
        <v/>
      </c>
    </row>
    <row r="30" spans="2:12">
      <c r="B30" s="447" t="s">
        <v>298</v>
      </c>
      <c r="C30" s="22" t="s">
        <v>403</v>
      </c>
      <c r="D30" s="473"/>
      <c r="E30" s="453"/>
      <c r="F30" s="453"/>
      <c r="G30" s="453"/>
      <c r="H30" s="453"/>
      <c r="I30" s="453"/>
      <c r="J30" s="453"/>
      <c r="K30" s="453"/>
      <c r="L30" s="454"/>
    </row>
    <row r="31" spans="2:12">
      <c r="B31" s="448"/>
      <c r="C31" s="100" t="s">
        <v>399</v>
      </c>
      <c r="D31" s="176"/>
      <c r="E31" s="458" t="str">
        <f t="shared" ref="E31:L50" si="16">IF(OR(D31="yes, but needs improvement",D31="no"),"Please insert comment...","")</f>
        <v/>
      </c>
      <c r="F31" s="459" t="str">
        <f t="shared" si="16"/>
        <v/>
      </c>
      <c r="G31" s="459" t="str">
        <f t="shared" si="16"/>
        <v/>
      </c>
      <c r="H31" s="459" t="str">
        <f t="shared" si="16"/>
        <v/>
      </c>
      <c r="I31" s="459" t="str">
        <f t="shared" si="16"/>
        <v/>
      </c>
      <c r="J31" s="459" t="str">
        <f t="shared" si="16"/>
        <v/>
      </c>
      <c r="K31" s="459" t="str">
        <f t="shared" si="16"/>
        <v/>
      </c>
      <c r="L31" s="457" t="str">
        <f t="shared" si="16"/>
        <v/>
      </c>
    </row>
    <row r="32" spans="2:12" ht="30">
      <c r="B32" s="448"/>
      <c r="C32" s="100" t="s">
        <v>377</v>
      </c>
      <c r="D32" s="176"/>
      <c r="E32" s="458" t="str">
        <f t="shared" si="16"/>
        <v/>
      </c>
      <c r="F32" s="459" t="str">
        <f t="shared" si="16"/>
        <v/>
      </c>
      <c r="G32" s="459" t="str">
        <f t="shared" si="16"/>
        <v/>
      </c>
      <c r="H32" s="459" t="str">
        <f t="shared" si="16"/>
        <v/>
      </c>
      <c r="I32" s="459" t="str">
        <f t="shared" si="16"/>
        <v/>
      </c>
      <c r="J32" s="459" t="str">
        <f t="shared" si="16"/>
        <v/>
      </c>
      <c r="K32" s="459" t="str">
        <f t="shared" si="16"/>
        <v/>
      </c>
      <c r="L32" s="457" t="str">
        <f t="shared" si="16"/>
        <v/>
      </c>
    </row>
    <row r="33" spans="2:12" ht="30">
      <c r="B33" s="448"/>
      <c r="C33" s="100" t="s">
        <v>404</v>
      </c>
      <c r="D33" s="176"/>
      <c r="E33" s="458" t="str">
        <f t="shared" si="16"/>
        <v/>
      </c>
      <c r="F33" s="459" t="str">
        <f t="shared" si="16"/>
        <v/>
      </c>
      <c r="G33" s="459" t="str">
        <f t="shared" si="16"/>
        <v/>
      </c>
      <c r="H33" s="459" t="str">
        <f t="shared" si="16"/>
        <v/>
      </c>
      <c r="I33" s="459" t="str">
        <f t="shared" si="16"/>
        <v/>
      </c>
      <c r="J33" s="459" t="str">
        <f t="shared" si="16"/>
        <v/>
      </c>
      <c r="K33" s="459" t="str">
        <f t="shared" si="16"/>
        <v/>
      </c>
      <c r="L33" s="457" t="str">
        <f t="shared" si="16"/>
        <v/>
      </c>
    </row>
    <row r="34" spans="2:12" ht="30">
      <c r="B34" s="448"/>
      <c r="C34" s="100" t="s">
        <v>400</v>
      </c>
      <c r="D34" s="176"/>
      <c r="E34" s="458" t="str">
        <f t="shared" si="16"/>
        <v/>
      </c>
      <c r="F34" s="459" t="str">
        <f t="shared" si="16"/>
        <v/>
      </c>
      <c r="G34" s="459" t="str">
        <f t="shared" si="16"/>
        <v/>
      </c>
      <c r="H34" s="459" t="str">
        <f t="shared" si="16"/>
        <v/>
      </c>
      <c r="I34" s="459" t="str">
        <f t="shared" si="16"/>
        <v/>
      </c>
      <c r="J34" s="459" t="str">
        <f t="shared" si="16"/>
        <v/>
      </c>
      <c r="K34" s="459" t="str">
        <f t="shared" si="16"/>
        <v/>
      </c>
      <c r="L34" s="457" t="str">
        <f t="shared" si="16"/>
        <v/>
      </c>
    </row>
    <row r="35" spans="2:12">
      <c r="B35" s="448"/>
      <c r="C35" s="100" t="s">
        <v>401</v>
      </c>
      <c r="D35" s="176"/>
      <c r="E35" s="458" t="str">
        <f t="shared" si="16"/>
        <v/>
      </c>
      <c r="F35" s="459" t="str">
        <f t="shared" si="16"/>
        <v/>
      </c>
      <c r="G35" s="459" t="str">
        <f t="shared" si="16"/>
        <v/>
      </c>
      <c r="H35" s="459" t="str">
        <f t="shared" si="16"/>
        <v/>
      </c>
      <c r="I35" s="459" t="str">
        <f t="shared" si="16"/>
        <v/>
      </c>
      <c r="J35" s="459" t="str">
        <f t="shared" si="16"/>
        <v/>
      </c>
      <c r="K35" s="459" t="str">
        <f t="shared" si="16"/>
        <v/>
      </c>
      <c r="L35" s="457" t="str">
        <f t="shared" si="16"/>
        <v/>
      </c>
    </row>
    <row r="36" spans="2:12" ht="30">
      <c r="B36" s="448"/>
      <c r="C36" s="100" t="s">
        <v>402</v>
      </c>
      <c r="D36" s="176"/>
      <c r="E36" s="458" t="str">
        <f t="shared" si="16"/>
        <v/>
      </c>
      <c r="F36" s="459" t="str">
        <f t="shared" si="16"/>
        <v/>
      </c>
      <c r="G36" s="459" t="str">
        <f t="shared" si="16"/>
        <v/>
      </c>
      <c r="H36" s="459" t="str">
        <f t="shared" si="16"/>
        <v/>
      </c>
      <c r="I36" s="459" t="str">
        <f t="shared" si="16"/>
        <v/>
      </c>
      <c r="J36" s="459" t="str">
        <f t="shared" si="16"/>
        <v/>
      </c>
      <c r="K36" s="459" t="str">
        <f t="shared" si="16"/>
        <v/>
      </c>
      <c r="L36" s="457" t="str">
        <f t="shared" si="16"/>
        <v/>
      </c>
    </row>
    <row r="37" spans="2:12">
      <c r="B37" s="448"/>
      <c r="C37" s="100" t="s">
        <v>159</v>
      </c>
      <c r="D37" s="176"/>
      <c r="E37" s="458" t="str">
        <f t="shared" si="16"/>
        <v/>
      </c>
      <c r="F37" s="459" t="str">
        <f t="shared" si="16"/>
        <v/>
      </c>
      <c r="G37" s="459" t="str">
        <f t="shared" si="16"/>
        <v/>
      </c>
      <c r="H37" s="459" t="str">
        <f t="shared" si="16"/>
        <v/>
      </c>
      <c r="I37" s="459" t="str">
        <f t="shared" si="16"/>
        <v/>
      </c>
      <c r="J37" s="459" t="str">
        <f t="shared" si="16"/>
        <v/>
      </c>
      <c r="K37" s="459" t="str">
        <f t="shared" si="16"/>
        <v/>
      </c>
      <c r="L37" s="457" t="str">
        <f t="shared" si="16"/>
        <v/>
      </c>
    </row>
    <row r="38" spans="2:12">
      <c r="B38" s="448"/>
      <c r="C38" s="100" t="s">
        <v>317</v>
      </c>
      <c r="D38" s="176"/>
      <c r="E38" s="458" t="str">
        <f t="shared" si="16"/>
        <v/>
      </c>
      <c r="F38" s="459" t="str">
        <f t="shared" si="16"/>
        <v/>
      </c>
      <c r="G38" s="459" t="str">
        <f t="shared" si="16"/>
        <v/>
      </c>
      <c r="H38" s="459" t="str">
        <f t="shared" si="16"/>
        <v/>
      </c>
      <c r="I38" s="459" t="str">
        <f t="shared" si="16"/>
        <v/>
      </c>
      <c r="J38" s="459" t="str">
        <f t="shared" si="16"/>
        <v/>
      </c>
      <c r="K38" s="459" t="str">
        <f t="shared" si="16"/>
        <v/>
      </c>
      <c r="L38" s="457" t="str">
        <f t="shared" si="16"/>
        <v/>
      </c>
    </row>
    <row r="39" spans="2:12">
      <c r="B39" s="449"/>
      <c r="C39" s="101" t="s">
        <v>160</v>
      </c>
      <c r="D39" s="15"/>
      <c r="E39" s="460" t="str">
        <f t="shared" si="16"/>
        <v/>
      </c>
      <c r="F39" s="461" t="str">
        <f t="shared" si="16"/>
        <v/>
      </c>
      <c r="G39" s="461" t="str">
        <f t="shared" si="16"/>
        <v/>
      </c>
      <c r="H39" s="461" t="str">
        <f t="shared" si="16"/>
        <v/>
      </c>
      <c r="I39" s="461" t="str">
        <f t="shared" si="16"/>
        <v/>
      </c>
      <c r="J39" s="461" t="str">
        <f t="shared" si="16"/>
        <v/>
      </c>
      <c r="K39" s="461" t="str">
        <f t="shared" si="16"/>
        <v/>
      </c>
      <c r="L39" s="462" t="str">
        <f t="shared" si="16"/>
        <v/>
      </c>
    </row>
    <row r="40" spans="2:12" ht="30">
      <c r="B40" s="447" t="s">
        <v>299</v>
      </c>
      <c r="C40" s="22" t="s">
        <v>543</v>
      </c>
      <c r="D40" s="20"/>
      <c r="E40" s="455" t="str">
        <f t="shared" si="16"/>
        <v/>
      </c>
      <c r="F40" s="456" t="str">
        <f t="shared" si="16"/>
        <v/>
      </c>
      <c r="G40" s="456" t="str">
        <f t="shared" si="16"/>
        <v/>
      </c>
      <c r="H40" s="456" t="str">
        <f t="shared" si="16"/>
        <v/>
      </c>
      <c r="I40" s="456" t="str">
        <f t="shared" si="16"/>
        <v/>
      </c>
      <c r="J40" s="456" t="str">
        <f t="shared" si="16"/>
        <v/>
      </c>
      <c r="K40" s="456" t="str">
        <f t="shared" si="16"/>
        <v/>
      </c>
      <c r="L40" s="488" t="str">
        <f t="shared" si="16"/>
        <v/>
      </c>
    </row>
    <row r="41" spans="2:12" ht="30" customHeight="1">
      <c r="B41" s="448"/>
      <c r="C41" s="235" t="s">
        <v>544</v>
      </c>
      <c r="D41" s="20"/>
      <c r="E41" s="458" t="str">
        <f t="shared" si="16"/>
        <v/>
      </c>
      <c r="F41" s="459" t="str">
        <f t="shared" si="16"/>
        <v/>
      </c>
      <c r="G41" s="459" t="str">
        <f t="shared" si="16"/>
        <v/>
      </c>
      <c r="H41" s="459" t="str">
        <f t="shared" si="16"/>
        <v/>
      </c>
      <c r="I41" s="459" t="str">
        <f t="shared" si="16"/>
        <v/>
      </c>
      <c r="J41" s="459" t="str">
        <f t="shared" si="16"/>
        <v/>
      </c>
      <c r="K41" s="459" t="str">
        <f t="shared" si="16"/>
        <v/>
      </c>
      <c r="L41" s="457" t="str">
        <f t="shared" si="16"/>
        <v/>
      </c>
    </row>
    <row r="42" spans="2:12" ht="30">
      <c r="B42" s="448"/>
      <c r="C42" s="23" t="s">
        <v>545</v>
      </c>
      <c r="D42" s="20"/>
      <c r="E42" s="458" t="str">
        <f t="shared" si="16"/>
        <v/>
      </c>
      <c r="F42" s="459" t="str">
        <f t="shared" si="16"/>
        <v/>
      </c>
      <c r="G42" s="459" t="str">
        <f t="shared" si="16"/>
        <v/>
      </c>
      <c r="H42" s="459" t="str">
        <f t="shared" si="16"/>
        <v/>
      </c>
      <c r="I42" s="459" t="str">
        <f t="shared" si="16"/>
        <v/>
      </c>
      <c r="J42" s="459" t="str">
        <f t="shared" si="16"/>
        <v/>
      </c>
      <c r="K42" s="459" t="str">
        <f t="shared" si="16"/>
        <v/>
      </c>
      <c r="L42" s="457" t="str">
        <f t="shared" si="16"/>
        <v/>
      </c>
    </row>
    <row r="43" spans="2:12">
      <c r="B43" s="448"/>
      <c r="C43" s="23" t="s">
        <v>546</v>
      </c>
      <c r="D43" s="20"/>
      <c r="E43" s="458" t="str">
        <f t="shared" si="16"/>
        <v/>
      </c>
      <c r="F43" s="459" t="str">
        <f t="shared" si="16"/>
        <v/>
      </c>
      <c r="G43" s="459" t="str">
        <f t="shared" si="16"/>
        <v/>
      </c>
      <c r="H43" s="459" t="str">
        <f t="shared" si="16"/>
        <v/>
      </c>
      <c r="I43" s="459" t="str">
        <f t="shared" si="16"/>
        <v/>
      </c>
      <c r="J43" s="459" t="str">
        <f t="shared" si="16"/>
        <v/>
      </c>
      <c r="K43" s="459" t="str">
        <f t="shared" si="16"/>
        <v/>
      </c>
      <c r="L43" s="457" t="str">
        <f t="shared" si="16"/>
        <v/>
      </c>
    </row>
    <row r="44" spans="2:12" ht="30">
      <c r="B44" s="448"/>
      <c r="C44" s="23" t="s">
        <v>405</v>
      </c>
      <c r="D44" s="20"/>
      <c r="E44" s="458" t="str">
        <f t="shared" si="16"/>
        <v/>
      </c>
      <c r="F44" s="459" t="str">
        <f t="shared" si="16"/>
        <v/>
      </c>
      <c r="G44" s="459" t="str">
        <f t="shared" si="16"/>
        <v/>
      </c>
      <c r="H44" s="459" t="str">
        <f t="shared" si="16"/>
        <v/>
      </c>
      <c r="I44" s="459" t="str">
        <f t="shared" si="16"/>
        <v/>
      </c>
      <c r="J44" s="459" t="str">
        <f t="shared" si="16"/>
        <v/>
      </c>
      <c r="K44" s="459" t="str">
        <f t="shared" si="16"/>
        <v/>
      </c>
      <c r="L44" s="457" t="str">
        <f t="shared" si="16"/>
        <v/>
      </c>
    </row>
    <row r="45" spans="2:12" ht="30">
      <c r="B45" s="448"/>
      <c r="C45" s="23" t="s">
        <v>547</v>
      </c>
      <c r="D45" s="20"/>
      <c r="E45" s="458" t="str">
        <f t="shared" si="16"/>
        <v/>
      </c>
      <c r="F45" s="459" t="str">
        <f t="shared" si="16"/>
        <v/>
      </c>
      <c r="G45" s="459" t="str">
        <f t="shared" si="16"/>
        <v/>
      </c>
      <c r="H45" s="459" t="str">
        <f t="shared" si="16"/>
        <v/>
      </c>
      <c r="I45" s="459" t="str">
        <f t="shared" si="16"/>
        <v/>
      </c>
      <c r="J45" s="459" t="str">
        <f t="shared" si="16"/>
        <v/>
      </c>
      <c r="K45" s="459" t="str">
        <f t="shared" si="16"/>
        <v/>
      </c>
      <c r="L45" s="457" t="str">
        <f t="shared" si="16"/>
        <v/>
      </c>
    </row>
    <row r="46" spans="2:12" ht="30" customHeight="1">
      <c r="B46" s="448"/>
      <c r="C46" s="235" t="s">
        <v>240</v>
      </c>
      <c r="D46" s="20"/>
      <c r="E46" s="458" t="str">
        <f t="shared" si="16"/>
        <v/>
      </c>
      <c r="F46" s="459" t="str">
        <f t="shared" si="16"/>
        <v/>
      </c>
      <c r="G46" s="459" t="str">
        <f t="shared" si="16"/>
        <v/>
      </c>
      <c r="H46" s="459" t="str">
        <f t="shared" si="16"/>
        <v/>
      </c>
      <c r="I46" s="459" t="str">
        <f t="shared" si="16"/>
        <v/>
      </c>
      <c r="J46" s="459" t="str">
        <f t="shared" si="16"/>
        <v/>
      </c>
      <c r="K46" s="459" t="str">
        <f t="shared" si="16"/>
        <v/>
      </c>
      <c r="L46" s="457" t="str">
        <f t="shared" si="16"/>
        <v/>
      </c>
    </row>
    <row r="47" spans="2:12" ht="30">
      <c r="B47" s="448"/>
      <c r="C47" s="23" t="s">
        <v>406</v>
      </c>
      <c r="D47" s="20"/>
      <c r="E47" s="458" t="str">
        <f t="shared" si="16"/>
        <v/>
      </c>
      <c r="F47" s="459" t="str">
        <f t="shared" si="16"/>
        <v/>
      </c>
      <c r="G47" s="459" t="str">
        <f t="shared" si="16"/>
        <v/>
      </c>
      <c r="H47" s="459" t="str">
        <f t="shared" si="16"/>
        <v/>
      </c>
      <c r="I47" s="459" t="str">
        <f t="shared" si="16"/>
        <v/>
      </c>
      <c r="J47" s="459" t="str">
        <f t="shared" si="16"/>
        <v/>
      </c>
      <c r="K47" s="459" t="str">
        <f t="shared" si="16"/>
        <v/>
      </c>
      <c r="L47" s="457" t="str">
        <f t="shared" si="16"/>
        <v/>
      </c>
    </row>
    <row r="48" spans="2:12" ht="30" customHeight="1">
      <c r="B48" s="448"/>
      <c r="C48" s="23" t="s">
        <v>407</v>
      </c>
      <c r="D48" s="20"/>
      <c r="E48" s="458" t="str">
        <f t="shared" si="16"/>
        <v/>
      </c>
      <c r="F48" s="459" t="str">
        <f t="shared" si="16"/>
        <v/>
      </c>
      <c r="G48" s="459" t="str">
        <f t="shared" si="16"/>
        <v/>
      </c>
      <c r="H48" s="459" t="str">
        <f t="shared" si="16"/>
        <v/>
      </c>
      <c r="I48" s="459" t="str">
        <f t="shared" si="16"/>
        <v/>
      </c>
      <c r="J48" s="459" t="str">
        <f t="shared" si="16"/>
        <v/>
      </c>
      <c r="K48" s="459" t="str">
        <f t="shared" si="16"/>
        <v/>
      </c>
      <c r="L48" s="457" t="str">
        <f t="shared" si="16"/>
        <v/>
      </c>
    </row>
    <row r="49" spans="2:12" ht="30">
      <c r="B49" s="448"/>
      <c r="C49" s="23" t="s">
        <v>548</v>
      </c>
      <c r="D49" s="20"/>
      <c r="E49" s="458" t="str">
        <f t="shared" si="16"/>
        <v/>
      </c>
      <c r="F49" s="459" t="str">
        <f t="shared" si="16"/>
        <v/>
      </c>
      <c r="G49" s="459" t="str">
        <f t="shared" si="16"/>
        <v/>
      </c>
      <c r="H49" s="459" t="str">
        <f t="shared" si="16"/>
        <v/>
      </c>
      <c r="I49" s="459" t="str">
        <f t="shared" si="16"/>
        <v/>
      </c>
      <c r="J49" s="459" t="str">
        <f t="shared" si="16"/>
        <v/>
      </c>
      <c r="K49" s="459" t="str">
        <f t="shared" si="16"/>
        <v/>
      </c>
      <c r="L49" s="457" t="str">
        <f t="shared" si="16"/>
        <v/>
      </c>
    </row>
    <row r="50" spans="2:12" ht="45" customHeight="1" thickBot="1">
      <c r="B50" s="450"/>
      <c r="C50" s="240" t="s">
        <v>549</v>
      </c>
      <c r="D50" s="13"/>
      <c r="E50" s="485" t="str">
        <f t="shared" si="16"/>
        <v/>
      </c>
      <c r="F50" s="486" t="str">
        <f t="shared" si="16"/>
        <v/>
      </c>
      <c r="G50" s="486" t="str">
        <f t="shared" si="16"/>
        <v/>
      </c>
      <c r="H50" s="486" t="str">
        <f t="shared" si="16"/>
        <v/>
      </c>
      <c r="I50" s="486" t="str">
        <f t="shared" si="16"/>
        <v/>
      </c>
      <c r="J50" s="486" t="str">
        <f t="shared" si="16"/>
        <v/>
      </c>
      <c r="K50" s="486" t="str">
        <f t="shared" si="16"/>
        <v/>
      </c>
      <c r="L50" s="487" t="str">
        <f t="shared" si="16"/>
        <v/>
      </c>
    </row>
    <row r="51" spans="2:12">
      <c r="C51" s="2"/>
      <c r="D51" s="2"/>
      <c r="E51" s="2"/>
      <c r="F51" s="2"/>
      <c r="G51" s="2"/>
      <c r="H51" s="2"/>
      <c r="I51" s="2"/>
      <c r="J51" s="2"/>
      <c r="K51" s="2"/>
      <c r="L51" s="8"/>
    </row>
    <row r="52" spans="2:12">
      <c r="C52" s="2"/>
      <c r="D52" s="2"/>
      <c r="E52" s="2"/>
      <c r="F52" s="2"/>
      <c r="G52" s="2"/>
      <c r="H52" s="2"/>
      <c r="I52" s="2"/>
      <c r="J52" s="2"/>
      <c r="K52" s="2"/>
      <c r="L52" s="8"/>
    </row>
    <row r="53" spans="2:12">
      <c r="C53" s="2"/>
      <c r="D53" s="2"/>
      <c r="E53" s="2"/>
      <c r="F53" s="2"/>
      <c r="G53" s="2"/>
      <c r="H53" s="2"/>
      <c r="I53" s="2"/>
      <c r="J53" s="2"/>
      <c r="K53" s="2"/>
      <c r="L53" s="8"/>
    </row>
    <row r="54" spans="2:12">
      <c r="C54" s="2"/>
      <c r="D54" s="2"/>
      <c r="E54" s="2"/>
      <c r="F54" s="2"/>
      <c r="G54" s="2"/>
      <c r="H54" s="2"/>
      <c r="I54" s="2"/>
      <c r="J54" s="2"/>
      <c r="K54" s="2"/>
      <c r="L54" s="8"/>
    </row>
    <row r="55" spans="2:12">
      <c r="C55" s="2"/>
      <c r="D55" s="2"/>
      <c r="E55" s="2"/>
      <c r="F55" s="2"/>
      <c r="G55" s="2"/>
      <c r="H55" s="2"/>
      <c r="I55" s="2"/>
      <c r="J55" s="2"/>
      <c r="K55" s="2"/>
      <c r="L55" s="8"/>
    </row>
    <row r="56" spans="2:12">
      <c r="C56" s="2"/>
      <c r="D56" s="2"/>
      <c r="E56" s="2"/>
      <c r="F56" s="2"/>
      <c r="G56" s="2"/>
      <c r="H56" s="2"/>
      <c r="I56" s="2"/>
      <c r="J56" s="2"/>
      <c r="K56" s="2"/>
      <c r="L56" s="8"/>
    </row>
    <row r="57" spans="2:12">
      <c r="C57" s="2"/>
      <c r="D57" s="2"/>
      <c r="E57" s="2"/>
      <c r="F57" s="2"/>
      <c r="G57" s="2"/>
      <c r="H57" s="2"/>
      <c r="I57" s="2"/>
      <c r="J57" s="2"/>
      <c r="K57" s="2"/>
      <c r="L57" s="8"/>
    </row>
    <row r="58" spans="2:12">
      <c r="C58" s="2"/>
      <c r="D58" s="2"/>
      <c r="E58" s="2"/>
      <c r="F58" s="2"/>
      <c r="G58" s="2"/>
      <c r="H58" s="2"/>
      <c r="I58" s="2"/>
      <c r="J58" s="2"/>
      <c r="K58" s="2"/>
      <c r="L58" s="8"/>
    </row>
    <row r="59" spans="2:12">
      <c r="C59" s="2"/>
      <c r="D59" s="2"/>
      <c r="E59" s="2"/>
      <c r="F59" s="2"/>
      <c r="G59" s="2"/>
      <c r="H59" s="2"/>
      <c r="I59" s="2"/>
      <c r="J59" s="2"/>
      <c r="K59" s="2"/>
      <c r="L59" s="8"/>
    </row>
    <row r="60" spans="2:12">
      <c r="C60" s="2"/>
      <c r="D60" s="2"/>
      <c r="E60" s="2"/>
      <c r="F60" s="2"/>
      <c r="G60" s="2"/>
      <c r="H60" s="2"/>
      <c r="I60" s="2"/>
      <c r="J60" s="2"/>
      <c r="K60" s="2"/>
      <c r="L60" s="8"/>
    </row>
    <row r="61" spans="2:12">
      <c r="C61" s="2"/>
      <c r="D61" s="2"/>
      <c r="E61" s="2"/>
      <c r="F61" s="2"/>
      <c r="G61" s="2"/>
      <c r="H61" s="2"/>
      <c r="I61" s="2"/>
      <c r="J61" s="2"/>
      <c r="K61" s="2"/>
      <c r="L61" s="8"/>
    </row>
    <row r="62" spans="2:12">
      <c r="C62" s="2"/>
      <c r="D62" s="2"/>
      <c r="E62" s="2"/>
      <c r="F62" s="2"/>
      <c r="G62" s="2"/>
      <c r="H62" s="2"/>
      <c r="I62" s="2"/>
      <c r="J62" s="2"/>
      <c r="K62" s="2"/>
      <c r="L62" s="8"/>
    </row>
    <row r="63" spans="2:12">
      <c r="C63" s="2"/>
      <c r="D63" s="2"/>
      <c r="E63" s="2"/>
      <c r="F63" s="2"/>
      <c r="G63" s="2"/>
      <c r="H63" s="2"/>
      <c r="I63" s="2"/>
      <c r="J63" s="2"/>
      <c r="K63" s="2"/>
      <c r="L63" s="8"/>
    </row>
    <row r="64" spans="2:12">
      <c r="C64" s="2"/>
      <c r="D64" s="2"/>
      <c r="E64" s="2"/>
      <c r="F64" s="2"/>
      <c r="G64" s="2"/>
      <c r="H64" s="2"/>
      <c r="I64" s="2"/>
      <c r="J64" s="2"/>
      <c r="K64" s="2"/>
      <c r="L64" s="8"/>
    </row>
    <row r="65" spans="3:12">
      <c r="C65" s="2"/>
      <c r="D65" s="2"/>
      <c r="E65" s="2"/>
      <c r="F65" s="2"/>
      <c r="G65" s="2"/>
      <c r="H65" s="2"/>
      <c r="I65" s="2"/>
      <c r="J65" s="2"/>
      <c r="K65" s="2"/>
      <c r="L65" s="8"/>
    </row>
    <row r="66" spans="3:12">
      <c r="C66" s="2"/>
      <c r="D66" s="2"/>
      <c r="E66" s="2"/>
      <c r="F66" s="2"/>
      <c r="G66" s="2"/>
      <c r="H66" s="2"/>
      <c r="I66" s="2"/>
      <c r="J66" s="2"/>
      <c r="K66" s="2"/>
      <c r="L66" s="8"/>
    </row>
    <row r="67" spans="3:12" ht="30" customHeight="1">
      <c r="C67" s="9"/>
      <c r="D67" s="2"/>
      <c r="E67" s="2"/>
      <c r="F67" s="2"/>
      <c r="G67" s="2"/>
      <c r="H67" s="2"/>
      <c r="I67" s="2"/>
      <c r="J67" s="2"/>
      <c r="K67" s="2"/>
      <c r="L67" s="8"/>
    </row>
    <row r="68" spans="3:12">
      <c r="C68" s="2"/>
      <c r="D68" s="2"/>
      <c r="E68" s="2"/>
      <c r="F68" s="2"/>
      <c r="G68" s="2"/>
      <c r="H68" s="2"/>
      <c r="I68" s="2"/>
      <c r="J68" s="2"/>
      <c r="K68" s="2"/>
      <c r="L68" s="8"/>
    </row>
    <row r="69" spans="3:12">
      <c r="C69" s="2"/>
      <c r="D69" s="2"/>
      <c r="E69" s="2"/>
      <c r="F69" s="2"/>
      <c r="G69" s="2"/>
      <c r="H69" s="2"/>
      <c r="I69" s="2"/>
      <c r="J69" s="2"/>
      <c r="K69" s="2"/>
      <c r="L69" s="8"/>
    </row>
    <row r="70" spans="3:12">
      <c r="C70" s="2"/>
      <c r="D70" s="2"/>
      <c r="E70" s="2"/>
      <c r="F70" s="2"/>
      <c r="G70" s="2"/>
      <c r="H70" s="2"/>
      <c r="I70" s="2"/>
      <c r="J70" s="2"/>
      <c r="K70" s="2"/>
      <c r="L70" s="8"/>
    </row>
    <row r="71" spans="3:12">
      <c r="C71" s="2"/>
      <c r="D71" s="2"/>
      <c r="E71" s="2"/>
      <c r="F71" s="2"/>
      <c r="G71" s="2"/>
      <c r="H71" s="2"/>
      <c r="I71" s="2"/>
      <c r="J71" s="2"/>
      <c r="K71" s="2"/>
      <c r="L71" s="8"/>
    </row>
    <row r="72" spans="3:12">
      <c r="C72" s="2"/>
      <c r="D72" s="2"/>
      <c r="E72" s="2"/>
      <c r="F72" s="2"/>
      <c r="G72" s="2"/>
      <c r="H72" s="2"/>
      <c r="I72" s="2"/>
      <c r="J72" s="2"/>
      <c r="K72" s="2"/>
      <c r="L72" s="8"/>
    </row>
    <row r="73" spans="3:12">
      <c r="C73" s="2"/>
      <c r="D73" s="2"/>
      <c r="E73" s="2"/>
      <c r="F73" s="2"/>
      <c r="G73" s="2"/>
      <c r="H73" s="2"/>
      <c r="I73" s="2"/>
      <c r="J73" s="2"/>
      <c r="K73" s="2"/>
      <c r="L73" s="8"/>
    </row>
    <row r="74" spans="3:12">
      <c r="C74" s="2"/>
      <c r="D74" s="2"/>
      <c r="E74" s="2"/>
      <c r="F74" s="2"/>
      <c r="G74" s="2"/>
      <c r="H74" s="2"/>
      <c r="I74" s="2"/>
      <c r="J74" s="2"/>
      <c r="K74" s="2"/>
      <c r="L74" s="8"/>
    </row>
    <row r="75" spans="3:12">
      <c r="C75" s="2"/>
      <c r="D75" s="2"/>
      <c r="E75" s="2"/>
      <c r="F75" s="2"/>
      <c r="G75" s="2"/>
      <c r="H75" s="2"/>
      <c r="I75" s="2"/>
      <c r="J75" s="2"/>
      <c r="K75" s="2"/>
      <c r="L75" s="8"/>
    </row>
    <row r="76" spans="3:12" ht="16">
      <c r="C76" s="9"/>
      <c r="D76" s="2"/>
      <c r="E76" s="2"/>
      <c r="F76" s="2"/>
      <c r="G76" s="2"/>
      <c r="H76" s="2"/>
      <c r="I76" s="2"/>
      <c r="J76" s="2"/>
      <c r="K76" s="2"/>
      <c r="L76" s="8"/>
    </row>
    <row r="77" spans="3:12">
      <c r="C77" s="2"/>
      <c r="D77" s="2"/>
      <c r="E77" s="2"/>
      <c r="F77" s="2"/>
      <c r="G77" s="2"/>
      <c r="H77" s="2"/>
      <c r="I77" s="2"/>
      <c r="J77" s="2"/>
      <c r="K77" s="2"/>
      <c r="L77" s="8"/>
    </row>
    <row r="78" spans="3:12" ht="30" customHeight="1">
      <c r="C78" s="2"/>
      <c r="D78" s="2"/>
      <c r="E78" s="2"/>
      <c r="F78" s="2"/>
      <c r="G78" s="2"/>
      <c r="H78" s="2"/>
      <c r="I78" s="2"/>
      <c r="J78" s="2"/>
      <c r="K78" s="2"/>
      <c r="L78" s="8"/>
    </row>
    <row r="79" spans="3:12">
      <c r="C79" s="2"/>
      <c r="D79" s="2"/>
      <c r="E79" s="2"/>
      <c r="F79" s="2"/>
      <c r="G79" s="2"/>
      <c r="H79" s="2"/>
      <c r="I79" s="2"/>
      <c r="J79" s="2"/>
      <c r="K79" s="2"/>
      <c r="L79" s="8"/>
    </row>
    <row r="80" spans="3:12">
      <c r="C80" s="2"/>
      <c r="D80" s="2"/>
      <c r="E80" s="2"/>
      <c r="F80" s="2"/>
      <c r="G80" s="2"/>
      <c r="H80" s="2"/>
      <c r="I80" s="2"/>
      <c r="J80" s="2"/>
      <c r="K80" s="2"/>
      <c r="L80" s="8"/>
    </row>
    <row r="81" spans="3:11" s="8" customFormat="1">
      <c r="C81" s="2"/>
      <c r="D81" s="2"/>
      <c r="E81" s="2"/>
      <c r="F81" s="2"/>
      <c r="G81" s="2"/>
      <c r="H81" s="2"/>
      <c r="I81" s="2"/>
      <c r="J81" s="2"/>
      <c r="K81" s="2"/>
    </row>
    <row r="82" spans="3:11" s="8" customFormat="1">
      <c r="C82" s="2"/>
      <c r="D82" s="2"/>
      <c r="E82" s="2"/>
      <c r="F82" s="2"/>
      <c r="G82" s="2"/>
      <c r="H82" s="2"/>
      <c r="I82" s="2"/>
      <c r="J82" s="2"/>
      <c r="K82" s="2"/>
    </row>
    <row r="83" spans="3:11" s="8" customFormat="1">
      <c r="C83" s="2"/>
      <c r="D83" s="2"/>
      <c r="E83" s="2"/>
      <c r="F83" s="2"/>
      <c r="G83" s="2"/>
      <c r="H83" s="2"/>
      <c r="I83" s="2"/>
      <c r="J83" s="2"/>
      <c r="K83" s="2"/>
    </row>
    <row r="84" spans="3:11" s="8" customFormat="1" ht="30" customHeight="1">
      <c r="C84" s="2"/>
      <c r="D84" s="2"/>
      <c r="E84" s="2"/>
      <c r="F84" s="2"/>
      <c r="G84" s="2"/>
      <c r="H84" s="2"/>
      <c r="I84" s="2"/>
      <c r="J84" s="2"/>
      <c r="K84" s="2"/>
    </row>
    <row r="85" spans="3:11" s="8" customFormat="1" ht="16">
      <c r="C85" s="9"/>
      <c r="D85" s="2"/>
      <c r="E85" s="2"/>
      <c r="F85" s="2"/>
      <c r="G85" s="2"/>
      <c r="H85" s="2"/>
      <c r="I85" s="2"/>
      <c r="J85" s="2"/>
      <c r="K85" s="2"/>
    </row>
    <row r="86" spans="3:11" s="8" customFormat="1">
      <c r="C86" s="2"/>
      <c r="D86" s="2"/>
      <c r="E86" s="2"/>
      <c r="F86" s="2"/>
      <c r="G86" s="2"/>
      <c r="H86" s="2"/>
      <c r="I86" s="2"/>
      <c r="J86" s="2"/>
      <c r="K86" s="2"/>
    </row>
    <row r="87" spans="3:11" s="8" customFormat="1">
      <c r="C87" s="2"/>
      <c r="D87" s="2"/>
      <c r="E87" s="2"/>
      <c r="F87" s="2"/>
      <c r="G87" s="2"/>
      <c r="H87" s="2"/>
      <c r="I87" s="2"/>
      <c r="J87" s="2"/>
      <c r="K87" s="2"/>
    </row>
    <row r="88" spans="3:11" s="8" customFormat="1">
      <c r="C88" s="2"/>
      <c r="D88" s="2"/>
      <c r="E88" s="2"/>
      <c r="F88" s="2"/>
      <c r="G88" s="2"/>
      <c r="H88" s="2"/>
      <c r="I88" s="2"/>
      <c r="J88" s="2"/>
      <c r="K88" s="2"/>
    </row>
    <row r="89" spans="3:11" s="8" customFormat="1">
      <c r="C89" s="2"/>
      <c r="D89" s="2"/>
      <c r="E89" s="2"/>
      <c r="F89" s="2"/>
      <c r="G89" s="2"/>
      <c r="H89" s="2"/>
      <c r="I89" s="2"/>
      <c r="J89" s="2"/>
      <c r="K89" s="2"/>
    </row>
    <row r="90" spans="3:11" s="8" customFormat="1">
      <c r="C90" s="2"/>
      <c r="D90" s="2"/>
      <c r="E90" s="2"/>
      <c r="F90" s="2"/>
      <c r="G90" s="2"/>
      <c r="H90" s="2"/>
      <c r="I90" s="2"/>
      <c r="J90" s="2"/>
      <c r="K90" s="2"/>
    </row>
    <row r="91" spans="3:11" s="8" customFormat="1">
      <c r="C91" s="2"/>
      <c r="D91" s="2"/>
      <c r="E91" s="2"/>
      <c r="F91" s="2"/>
      <c r="G91" s="2"/>
      <c r="H91" s="2"/>
      <c r="I91" s="2"/>
      <c r="J91" s="2"/>
      <c r="K91" s="2"/>
    </row>
    <row r="92" spans="3:11" s="8" customFormat="1">
      <c r="C92" s="2"/>
      <c r="D92" s="2"/>
      <c r="E92" s="2"/>
      <c r="F92" s="2"/>
      <c r="G92" s="2"/>
      <c r="H92" s="2"/>
      <c r="I92" s="2"/>
      <c r="J92" s="2"/>
      <c r="K92" s="2"/>
    </row>
    <row r="93" spans="3:11" s="8" customFormat="1">
      <c r="C93" s="2"/>
      <c r="D93" s="2"/>
      <c r="E93" s="2"/>
      <c r="F93" s="2"/>
      <c r="G93" s="2"/>
      <c r="H93" s="2"/>
      <c r="I93" s="2"/>
      <c r="J93" s="2"/>
      <c r="K93" s="2"/>
    </row>
    <row r="94" spans="3:11" s="8" customFormat="1" ht="16">
      <c r="C94" s="9"/>
      <c r="D94" s="2"/>
      <c r="E94" s="2"/>
      <c r="F94" s="2"/>
      <c r="G94" s="2"/>
      <c r="H94" s="2"/>
      <c r="I94" s="2"/>
      <c r="J94" s="2"/>
      <c r="K94" s="2"/>
    </row>
    <row r="95" spans="3:11" s="8" customFormat="1">
      <c r="C95" s="2"/>
      <c r="D95" s="2"/>
      <c r="E95" s="2"/>
      <c r="F95" s="2"/>
      <c r="G95" s="2"/>
      <c r="H95" s="2"/>
      <c r="I95" s="2"/>
      <c r="J95" s="2"/>
      <c r="K95" s="2"/>
    </row>
    <row r="96" spans="3:11" s="8" customFormat="1">
      <c r="C96" s="2"/>
      <c r="D96" s="2"/>
      <c r="E96" s="2"/>
      <c r="F96" s="2"/>
      <c r="G96" s="2"/>
      <c r="H96" s="2"/>
      <c r="I96" s="2"/>
      <c r="J96" s="2"/>
      <c r="K96" s="2"/>
    </row>
    <row r="97" spans="3:11" s="8" customFormat="1">
      <c r="C97" s="2"/>
      <c r="D97" s="2"/>
      <c r="E97" s="2"/>
      <c r="F97" s="2"/>
      <c r="G97" s="2"/>
      <c r="H97" s="2"/>
      <c r="I97" s="2"/>
      <c r="J97" s="2"/>
      <c r="K97" s="2"/>
    </row>
    <row r="98" spans="3:11" s="8" customFormat="1">
      <c r="C98" s="2"/>
      <c r="D98" s="2"/>
      <c r="E98" s="2"/>
      <c r="F98" s="2"/>
      <c r="G98" s="2"/>
      <c r="H98" s="2"/>
      <c r="I98" s="2"/>
      <c r="J98" s="2"/>
      <c r="K98" s="2"/>
    </row>
    <row r="99" spans="3:11" s="8" customFormat="1">
      <c r="C99" s="2"/>
      <c r="D99" s="2"/>
      <c r="E99" s="2"/>
      <c r="F99" s="2"/>
      <c r="G99" s="2"/>
      <c r="H99" s="2"/>
      <c r="I99" s="2"/>
      <c r="J99" s="2"/>
      <c r="K99" s="2"/>
    </row>
    <row r="100" spans="3:11" s="8" customFormat="1">
      <c r="C100" s="2"/>
      <c r="D100" s="2"/>
      <c r="E100" s="2"/>
      <c r="F100" s="2"/>
      <c r="G100" s="2"/>
      <c r="H100" s="2"/>
      <c r="I100" s="2"/>
      <c r="J100" s="2"/>
      <c r="K100" s="2"/>
    </row>
    <row r="101" spans="3:11" s="8" customFormat="1">
      <c r="C101" s="2"/>
      <c r="D101" s="2"/>
      <c r="E101" s="2"/>
      <c r="F101" s="2"/>
      <c r="G101" s="2"/>
      <c r="H101" s="2"/>
      <c r="I101" s="2"/>
      <c r="J101" s="2"/>
      <c r="K101" s="2"/>
    </row>
    <row r="102" spans="3:11" s="8" customFormat="1">
      <c r="C102" s="2"/>
      <c r="D102" s="2"/>
      <c r="E102" s="2"/>
      <c r="F102" s="2"/>
      <c r="G102" s="2"/>
      <c r="H102" s="2"/>
      <c r="I102" s="2"/>
      <c r="J102" s="2"/>
      <c r="K102" s="2"/>
    </row>
    <row r="103" spans="3:11" s="8" customFormat="1">
      <c r="C103" s="2"/>
      <c r="D103" s="2"/>
      <c r="E103" s="2"/>
      <c r="F103" s="2"/>
      <c r="G103" s="2"/>
      <c r="H103" s="2"/>
      <c r="I103" s="2"/>
      <c r="J103" s="2"/>
      <c r="K103" s="2"/>
    </row>
    <row r="104" spans="3:11" s="8" customFormat="1">
      <c r="C104" s="2"/>
      <c r="D104" s="2"/>
      <c r="E104" s="2"/>
      <c r="F104" s="2"/>
      <c r="G104" s="2"/>
      <c r="H104" s="2"/>
      <c r="I104" s="2"/>
      <c r="J104" s="2"/>
      <c r="K104" s="2"/>
    </row>
    <row r="105" spans="3:11" s="8" customFormat="1">
      <c r="C105" s="2"/>
      <c r="D105" s="2"/>
      <c r="E105" s="2"/>
      <c r="F105" s="2"/>
      <c r="G105" s="2"/>
      <c r="H105" s="2"/>
      <c r="I105" s="2"/>
      <c r="J105" s="2"/>
      <c r="K105" s="2"/>
    </row>
    <row r="106" spans="3:11" s="8" customFormat="1">
      <c r="C106" s="2"/>
      <c r="D106" s="2"/>
      <c r="E106" s="2"/>
      <c r="F106" s="2"/>
      <c r="G106" s="2"/>
      <c r="H106" s="2"/>
      <c r="I106" s="2"/>
      <c r="J106" s="2"/>
      <c r="K106" s="2"/>
    </row>
    <row r="107" spans="3:11" s="8" customFormat="1">
      <c r="C107" s="2"/>
      <c r="D107" s="2"/>
      <c r="E107" s="2"/>
      <c r="F107" s="2"/>
      <c r="G107" s="2"/>
      <c r="H107" s="2"/>
      <c r="I107" s="2"/>
      <c r="J107" s="2"/>
      <c r="K107" s="2"/>
    </row>
    <row r="108" spans="3:11" s="8" customFormat="1">
      <c r="C108" s="2"/>
      <c r="D108" s="2"/>
      <c r="E108" s="2"/>
      <c r="F108" s="2"/>
      <c r="G108" s="2"/>
      <c r="H108" s="2"/>
      <c r="I108" s="2"/>
      <c r="J108" s="2"/>
      <c r="K108" s="2"/>
    </row>
    <row r="109" spans="3:11" s="8" customFormat="1">
      <c r="C109" s="2"/>
      <c r="D109" s="2"/>
      <c r="E109" s="2"/>
      <c r="F109" s="2"/>
      <c r="G109" s="2"/>
      <c r="H109" s="2"/>
      <c r="I109" s="2"/>
      <c r="J109" s="2"/>
      <c r="K109" s="2"/>
    </row>
    <row r="110" spans="3:11" s="8" customFormat="1" ht="16">
      <c r="C110" s="9"/>
      <c r="D110" s="2"/>
      <c r="E110" s="2"/>
      <c r="F110" s="2"/>
      <c r="G110" s="2"/>
      <c r="H110" s="2"/>
      <c r="I110" s="2"/>
      <c r="J110" s="2"/>
      <c r="K110" s="2"/>
    </row>
    <row r="111" spans="3:11" s="8" customFormat="1">
      <c r="C111" s="2"/>
      <c r="D111" s="2"/>
      <c r="E111" s="2"/>
      <c r="F111" s="2"/>
      <c r="G111" s="2"/>
      <c r="H111" s="2"/>
      <c r="I111" s="2"/>
      <c r="J111" s="2"/>
      <c r="K111" s="2"/>
    </row>
    <row r="112" spans="3:11" s="8" customFormat="1">
      <c r="C112" s="2"/>
      <c r="D112" s="2"/>
      <c r="E112" s="2"/>
      <c r="F112" s="2"/>
      <c r="G112" s="2"/>
      <c r="H112" s="2"/>
      <c r="I112" s="2"/>
      <c r="J112" s="2"/>
      <c r="K112" s="2"/>
    </row>
    <row r="113" spans="3:11" s="8" customFormat="1">
      <c r="C113" s="2"/>
      <c r="D113" s="2"/>
      <c r="E113" s="2"/>
      <c r="F113" s="2"/>
      <c r="G113" s="2"/>
      <c r="H113" s="2"/>
      <c r="I113" s="2"/>
      <c r="J113" s="2"/>
      <c r="K113" s="2"/>
    </row>
    <row r="114" spans="3:11" s="8" customFormat="1">
      <c r="C114" s="2"/>
      <c r="D114" s="2"/>
      <c r="E114" s="2"/>
      <c r="F114" s="2"/>
      <c r="G114" s="2"/>
      <c r="H114" s="2"/>
      <c r="I114" s="2"/>
      <c r="J114" s="2"/>
      <c r="K114" s="2"/>
    </row>
    <row r="115" spans="3:11" s="8" customFormat="1">
      <c r="C115" s="2"/>
      <c r="D115" s="2"/>
      <c r="E115" s="2"/>
      <c r="F115" s="2"/>
      <c r="G115" s="2"/>
      <c r="H115" s="2"/>
      <c r="I115" s="2"/>
      <c r="J115" s="2"/>
      <c r="K115" s="2"/>
    </row>
    <row r="116" spans="3:11" s="8" customFormat="1">
      <c r="C116" s="2"/>
      <c r="D116" s="2"/>
      <c r="E116" s="2"/>
      <c r="F116" s="2"/>
      <c r="G116" s="2"/>
      <c r="H116" s="2"/>
      <c r="I116" s="2"/>
      <c r="J116" s="2"/>
      <c r="K116" s="2"/>
    </row>
    <row r="117" spans="3:11" s="8" customFormat="1">
      <c r="C117" s="2"/>
      <c r="D117" s="2"/>
      <c r="E117" s="2"/>
      <c r="F117" s="2"/>
      <c r="G117" s="2"/>
      <c r="H117" s="2"/>
      <c r="I117" s="2"/>
      <c r="J117" s="2"/>
      <c r="K117" s="2"/>
    </row>
    <row r="118" spans="3:11" s="8" customFormat="1">
      <c r="D118" s="2"/>
      <c r="E118" s="2"/>
      <c r="F118" s="2"/>
      <c r="G118" s="2"/>
      <c r="H118" s="2"/>
      <c r="I118" s="2"/>
      <c r="J118" s="2"/>
      <c r="K118" s="2"/>
    </row>
    <row r="119" spans="3:11" s="8" customFormat="1"/>
    <row r="120" spans="3:11" s="8" customFormat="1"/>
    <row r="121" spans="3:11" s="8" customFormat="1"/>
    <row r="122" spans="3:11" s="8" customFormat="1"/>
    <row r="123" spans="3:11" s="8" customFormat="1"/>
    <row r="124" spans="3:11" s="8" customFormat="1"/>
    <row r="125" spans="3:11" s="8" customFormat="1"/>
    <row r="126" spans="3:11" s="8" customFormat="1"/>
    <row r="127" spans="3:11" s="8" customFormat="1"/>
    <row r="128" spans="3:11"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pans="3:12" s="8" customFormat="1"/>
    <row r="930" spans="3:12" s="8" customFormat="1"/>
    <row r="931" spans="3:12" s="8" customFormat="1"/>
    <row r="932" spans="3:12" s="8" customFormat="1"/>
    <row r="933" spans="3:12" s="8" customFormat="1"/>
    <row r="934" spans="3:12" s="8" customFormat="1"/>
    <row r="935" spans="3:12" s="8" customFormat="1"/>
    <row r="936" spans="3:12" s="8" customFormat="1">
      <c r="C936" s="1"/>
      <c r="D936" s="1"/>
      <c r="E936" s="1"/>
      <c r="F936" s="1"/>
      <c r="G936" s="1"/>
      <c r="H936" s="1"/>
      <c r="I936" s="1"/>
      <c r="J936" s="1"/>
      <c r="K936" s="1"/>
      <c r="L936" s="1"/>
    </row>
    <row r="937" spans="3:12" s="8" customFormat="1">
      <c r="C937" s="1"/>
      <c r="D937" s="1"/>
      <c r="E937" s="1"/>
      <c r="F937" s="1"/>
      <c r="G937" s="1"/>
      <c r="H937" s="1"/>
      <c r="I937" s="1"/>
      <c r="J937" s="1"/>
      <c r="K937" s="1"/>
      <c r="L937" s="1"/>
    </row>
    <row r="938" spans="3:12" s="8" customFormat="1">
      <c r="C938" s="1"/>
      <c r="D938" s="1"/>
      <c r="E938" s="1"/>
      <c r="F938" s="1"/>
      <c r="G938" s="1"/>
      <c r="H938" s="1"/>
      <c r="I938" s="1"/>
      <c r="J938" s="1"/>
      <c r="K938" s="1"/>
      <c r="L938" s="1"/>
    </row>
    <row r="939" spans="3:12" s="8" customFormat="1">
      <c r="C939" s="1"/>
      <c r="D939" s="1"/>
      <c r="E939" s="1"/>
      <c r="F939" s="1"/>
      <c r="G939" s="1"/>
      <c r="H939" s="1"/>
      <c r="I939" s="1"/>
      <c r="J939" s="1"/>
      <c r="K939" s="1"/>
      <c r="L939" s="1"/>
    </row>
    <row r="940" spans="3:12" s="8" customFormat="1">
      <c r="C940" s="1"/>
      <c r="D940" s="1"/>
      <c r="E940" s="1"/>
      <c r="F940" s="1"/>
      <c r="G940" s="1"/>
      <c r="H940" s="1"/>
      <c r="I940" s="1"/>
      <c r="J940" s="1"/>
      <c r="K940" s="1"/>
      <c r="L940" s="1"/>
    </row>
    <row r="941" spans="3:12" s="8" customFormat="1">
      <c r="C941" s="1"/>
      <c r="D941" s="1"/>
      <c r="E941" s="1"/>
      <c r="F941" s="1"/>
      <c r="G941" s="1"/>
      <c r="H941" s="1"/>
      <c r="I941" s="1"/>
      <c r="J941" s="1"/>
      <c r="K941" s="1"/>
      <c r="L941" s="1"/>
    </row>
    <row r="942" spans="3:12" s="8" customFormat="1">
      <c r="C942" s="1"/>
      <c r="D942" s="1"/>
      <c r="E942" s="1"/>
      <c r="F942" s="1"/>
      <c r="G942" s="1"/>
      <c r="H942" s="1"/>
      <c r="I942" s="1"/>
      <c r="J942" s="1"/>
      <c r="K942" s="1"/>
      <c r="L942" s="1"/>
    </row>
    <row r="943" spans="3:12" s="8" customFormat="1">
      <c r="C943" s="1"/>
      <c r="D943" s="1"/>
      <c r="E943" s="1"/>
      <c r="F943" s="1"/>
      <c r="G943" s="1"/>
      <c r="H943" s="1"/>
      <c r="I943" s="1"/>
      <c r="J943" s="1"/>
      <c r="K943" s="1"/>
      <c r="L943" s="1"/>
    </row>
    <row r="944" spans="3:12" s="8" customFormat="1">
      <c r="C944" s="1"/>
      <c r="D944" s="1"/>
      <c r="E944" s="1"/>
      <c r="F944" s="1"/>
      <c r="G944" s="1"/>
      <c r="H944" s="1"/>
      <c r="I944" s="1"/>
      <c r="J944" s="1"/>
      <c r="K944" s="1"/>
      <c r="L944" s="1"/>
    </row>
    <row r="945" spans="3:12" s="8" customFormat="1">
      <c r="C945" s="1"/>
      <c r="D945" s="1"/>
      <c r="E945" s="1"/>
      <c r="F945" s="1"/>
      <c r="G945" s="1"/>
      <c r="H945" s="1"/>
      <c r="I945" s="1"/>
      <c r="J945" s="1"/>
      <c r="K945" s="1"/>
      <c r="L945" s="1"/>
    </row>
    <row r="946" spans="3:12" s="8" customFormat="1">
      <c r="C946" s="1"/>
      <c r="D946" s="1"/>
      <c r="E946" s="1"/>
      <c r="F946" s="1"/>
      <c r="G946" s="1"/>
      <c r="H946" s="1"/>
      <c r="I946" s="1"/>
      <c r="J946" s="1"/>
      <c r="K946" s="1"/>
      <c r="L946" s="1"/>
    </row>
    <row r="947" spans="3:12" s="8" customFormat="1">
      <c r="C947" s="1"/>
      <c r="D947" s="1"/>
      <c r="E947" s="1"/>
      <c r="F947" s="1"/>
      <c r="G947" s="1"/>
      <c r="H947" s="1"/>
      <c r="I947" s="1"/>
      <c r="J947" s="1"/>
      <c r="K947" s="1"/>
      <c r="L947" s="1"/>
    </row>
    <row r="948" spans="3:12" s="8" customFormat="1">
      <c r="C948" s="1"/>
      <c r="D948" s="1"/>
      <c r="E948" s="1"/>
      <c r="F948" s="1"/>
      <c r="G948" s="1"/>
      <c r="H948" s="1"/>
      <c r="I948" s="1"/>
      <c r="J948" s="1"/>
      <c r="K948" s="1"/>
      <c r="L948" s="1"/>
    </row>
    <row r="949" spans="3:12" s="8" customFormat="1">
      <c r="C949" s="1"/>
      <c r="D949" s="1"/>
      <c r="E949" s="1"/>
      <c r="F949" s="1"/>
      <c r="G949" s="1"/>
      <c r="H949" s="1"/>
      <c r="I949" s="1"/>
      <c r="J949" s="1"/>
      <c r="K949" s="1"/>
      <c r="L949" s="1"/>
    </row>
    <row r="950" spans="3:12" s="8" customFormat="1">
      <c r="C950" s="1"/>
      <c r="D950" s="1"/>
      <c r="E950" s="1"/>
      <c r="F950" s="1"/>
      <c r="G950" s="1"/>
      <c r="H950" s="1"/>
      <c r="I950" s="1"/>
      <c r="J950" s="1"/>
      <c r="K950" s="1"/>
      <c r="L950" s="1"/>
    </row>
    <row r="951" spans="3:12" s="8" customFormat="1">
      <c r="C951" s="1"/>
      <c r="D951" s="1"/>
      <c r="E951" s="1"/>
      <c r="F951" s="1"/>
      <c r="G951" s="1"/>
      <c r="H951" s="1"/>
      <c r="I951" s="1"/>
      <c r="J951" s="1"/>
      <c r="K951" s="1"/>
      <c r="L951" s="1"/>
    </row>
    <row r="952" spans="3:12" s="8" customFormat="1">
      <c r="C952" s="1"/>
      <c r="D952" s="1"/>
      <c r="E952" s="1"/>
      <c r="F952" s="1"/>
      <c r="G952" s="1"/>
      <c r="H952" s="1"/>
      <c r="I952" s="1"/>
      <c r="J952" s="1"/>
      <c r="K952" s="1"/>
      <c r="L952" s="1"/>
    </row>
    <row r="953" spans="3:12" s="8" customFormat="1">
      <c r="C953" s="1"/>
      <c r="D953" s="1"/>
      <c r="E953" s="1"/>
      <c r="F953" s="1"/>
      <c r="G953" s="1"/>
      <c r="H953" s="1"/>
      <c r="I953" s="1"/>
      <c r="J953" s="1"/>
      <c r="K953" s="1"/>
      <c r="L953" s="1"/>
    </row>
    <row r="954" spans="3:12" s="8" customFormat="1">
      <c r="C954" s="1"/>
      <c r="D954" s="1"/>
      <c r="E954" s="1"/>
      <c r="F954" s="1"/>
      <c r="G954" s="1"/>
      <c r="H954" s="1"/>
      <c r="I954" s="1"/>
      <c r="J954" s="1"/>
      <c r="K954" s="1"/>
      <c r="L954" s="1"/>
    </row>
    <row r="955" spans="3:12" s="8" customFormat="1">
      <c r="C955" s="1"/>
      <c r="D955" s="1"/>
      <c r="E955" s="1"/>
      <c r="F955" s="1"/>
      <c r="G955" s="1"/>
      <c r="H955" s="1"/>
      <c r="I955" s="1"/>
      <c r="J955" s="1"/>
      <c r="K955" s="1"/>
      <c r="L955" s="1"/>
    </row>
    <row r="956" spans="3:12" s="8" customFormat="1">
      <c r="C956" s="1"/>
      <c r="D956" s="1"/>
      <c r="E956" s="1"/>
      <c r="F956" s="1"/>
      <c r="G956" s="1"/>
      <c r="H956" s="1"/>
      <c r="I956" s="1"/>
      <c r="J956" s="1"/>
      <c r="K956" s="1"/>
      <c r="L956" s="1"/>
    </row>
    <row r="957" spans="3:12" s="8" customFormat="1">
      <c r="C957" s="1"/>
      <c r="D957" s="1"/>
      <c r="E957" s="1"/>
      <c r="F957" s="1"/>
      <c r="G957" s="1"/>
      <c r="H957" s="1"/>
      <c r="I957" s="1"/>
      <c r="J957" s="1"/>
      <c r="K957" s="1"/>
      <c r="L957" s="1"/>
    </row>
    <row r="958" spans="3:12" s="8" customFormat="1">
      <c r="C958" s="1"/>
      <c r="D958" s="1"/>
      <c r="E958" s="1"/>
      <c r="F958" s="1"/>
      <c r="G958" s="1"/>
      <c r="H958" s="1"/>
      <c r="I958" s="1"/>
      <c r="J958" s="1"/>
      <c r="K958" s="1"/>
      <c r="L958" s="1"/>
    </row>
    <row r="959" spans="3:12" s="8" customFormat="1">
      <c r="C959" s="1"/>
      <c r="D959" s="1"/>
      <c r="E959" s="1"/>
      <c r="F959" s="1"/>
      <c r="G959" s="1"/>
      <c r="H959" s="1"/>
      <c r="I959" s="1"/>
      <c r="J959" s="1"/>
      <c r="K959" s="1"/>
      <c r="L959" s="1"/>
    </row>
    <row r="960" spans="3:12" s="8" customFormat="1">
      <c r="C960" s="1"/>
      <c r="D960" s="1"/>
      <c r="E960" s="1"/>
      <c r="F960" s="1"/>
      <c r="G960" s="1"/>
      <c r="H960" s="1"/>
      <c r="I960" s="1"/>
      <c r="J960" s="1"/>
      <c r="K960" s="1"/>
      <c r="L960" s="1"/>
    </row>
    <row r="961" spans="3:12" s="8" customFormat="1">
      <c r="C961" s="1"/>
      <c r="D961" s="1"/>
      <c r="E961" s="1"/>
      <c r="F961" s="1"/>
      <c r="G961" s="1"/>
      <c r="H961" s="1"/>
      <c r="I961" s="1"/>
      <c r="J961" s="1"/>
      <c r="K961" s="1"/>
      <c r="L961" s="1"/>
    </row>
    <row r="962" spans="3:12" s="8" customFormat="1">
      <c r="C962" s="1"/>
      <c r="D962" s="1"/>
      <c r="E962" s="1"/>
      <c r="F962" s="1"/>
      <c r="G962" s="1"/>
      <c r="H962" s="1"/>
      <c r="I962" s="1"/>
      <c r="J962" s="1"/>
      <c r="K962" s="1"/>
      <c r="L962" s="1"/>
    </row>
    <row r="963" spans="3:12" s="8" customFormat="1">
      <c r="C963" s="1"/>
      <c r="D963" s="1"/>
      <c r="E963" s="1"/>
      <c r="F963" s="1"/>
      <c r="G963" s="1"/>
      <c r="H963" s="1"/>
      <c r="I963" s="1"/>
      <c r="J963" s="1"/>
      <c r="K963" s="1"/>
      <c r="L963" s="1"/>
    </row>
    <row r="964" spans="3:12" s="8" customFormat="1">
      <c r="C964" s="1"/>
      <c r="D964" s="1"/>
      <c r="E964" s="1"/>
      <c r="F964" s="1"/>
      <c r="G964" s="1"/>
      <c r="H964" s="1"/>
      <c r="I964" s="1"/>
      <c r="J964" s="1"/>
      <c r="K964" s="1"/>
      <c r="L964" s="1"/>
    </row>
    <row r="965" spans="3:12" s="8" customFormat="1">
      <c r="C965" s="1"/>
      <c r="D965" s="1"/>
      <c r="E965" s="1"/>
      <c r="F965" s="1"/>
      <c r="G965" s="1"/>
      <c r="H965" s="1"/>
      <c r="I965" s="1"/>
      <c r="J965" s="1"/>
      <c r="K965" s="1"/>
      <c r="L965" s="1"/>
    </row>
    <row r="966" spans="3:12" s="8" customFormat="1">
      <c r="C966" s="1"/>
      <c r="D966" s="1"/>
      <c r="E966" s="1"/>
      <c r="F966" s="1"/>
      <c r="G966" s="1"/>
      <c r="H966" s="1"/>
      <c r="I966" s="1"/>
      <c r="J966" s="1"/>
      <c r="K966" s="1"/>
      <c r="L966" s="1"/>
    </row>
  </sheetData>
  <sheetCalcPr fullCalcOnLoad="1"/>
  <sheetProtection algorithmName="SHA-512" hashValue="U8y6DdvmtNo4IBTQ+RqcgOMbeTK61KR3YP6TUYG5PLj4Iibh1s/B2KYBwKFPFQ13VCurKla/xLaHBQyHF7v8Wr==" saltValue="VnEZ81o/ro+XIGEub7e2/L==" spinCount="100000" sheet="1" objects="1" scenarios="1"/>
  <customSheetViews>
    <customSheetView guid="{893A966F-25E6-46FC-957B-02F001DEAB1D}" scale="125" showPageBreaks="1" showRowCol="0" fitToPage="1" printArea="1" hiddenColumns="1" topLeftCell="A2">
      <selection activeCell="C53" sqref="C53"/>
    </customSheetView>
    <customSheetView guid="{760D35EB-9D84-48B0-A9F0-42A5A7EABBF9}" scale="80" showRowCol="0">
      <selection activeCell="C5" sqref="C5"/>
    </customSheetView>
    <customSheetView guid="{01133E0C-7C3A-4E37-BCAF-BF05144EB456}" scale="80" showRowCol="0" fitToPage="1" hiddenColumns="1">
      <selection activeCell="D6" sqref="D6"/>
    </customSheetView>
    <customSheetView guid="{2A4F2E95-0219-42BA-935C-444DA3D73485}" scale="80" showPageBreaks="1" showRowCol="0" fitToPage="1" printArea="1" hiddenColumns="1" topLeftCell="A66">
      <selection activeCell="E70" sqref="E70:G70"/>
    </customSheetView>
  </customSheetViews>
  <mergeCells count="69">
    <mergeCell ref="D13:E13"/>
    <mergeCell ref="F13:G13"/>
    <mergeCell ref="D14:E14"/>
    <mergeCell ref="D15:E15"/>
    <mergeCell ref="D16:E16"/>
    <mergeCell ref="D17:E17"/>
    <mergeCell ref="F14:G14"/>
    <mergeCell ref="F15:G15"/>
    <mergeCell ref="F16:G16"/>
    <mergeCell ref="F17:G17"/>
    <mergeCell ref="J17:L17"/>
    <mergeCell ref="H13:I13"/>
    <mergeCell ref="H14:I14"/>
    <mergeCell ref="H15:I15"/>
    <mergeCell ref="H16:I16"/>
    <mergeCell ref="H17:I17"/>
    <mergeCell ref="J12:L12"/>
    <mergeCell ref="J13:L13"/>
    <mergeCell ref="J14:L14"/>
    <mergeCell ref="J15:L15"/>
    <mergeCell ref="J16:L16"/>
    <mergeCell ref="B5:B10"/>
    <mergeCell ref="E10:L10"/>
    <mergeCell ref="D30:L30"/>
    <mergeCell ref="E49:L49"/>
    <mergeCell ref="E50:L50"/>
    <mergeCell ref="E46:L46"/>
    <mergeCell ref="E47:L47"/>
    <mergeCell ref="E48:L48"/>
    <mergeCell ref="E34:L34"/>
    <mergeCell ref="E35:L35"/>
    <mergeCell ref="E36:L36"/>
    <mergeCell ref="E37:L37"/>
    <mergeCell ref="E38:L38"/>
    <mergeCell ref="E39:L39"/>
    <mergeCell ref="E40:L40"/>
    <mergeCell ref="B25:B29"/>
    <mergeCell ref="E44:L44"/>
    <mergeCell ref="E45:L45"/>
    <mergeCell ref="B2:L2"/>
    <mergeCell ref="B3:L3"/>
    <mergeCell ref="E4:L4"/>
    <mergeCell ref="E5:L5"/>
    <mergeCell ref="E6:L6"/>
    <mergeCell ref="E7:L7"/>
    <mergeCell ref="E8:L8"/>
    <mergeCell ref="E9:L9"/>
    <mergeCell ref="D12:E12"/>
    <mergeCell ref="F12:G12"/>
    <mergeCell ref="H12:I12"/>
    <mergeCell ref="C11:C12"/>
    <mergeCell ref="D11:I11"/>
    <mergeCell ref="B11:B17"/>
    <mergeCell ref="B18:B24"/>
    <mergeCell ref="B30:B39"/>
    <mergeCell ref="B40:B50"/>
    <mergeCell ref="C18:C19"/>
    <mergeCell ref="D18:L18"/>
    <mergeCell ref="E25:L25"/>
    <mergeCell ref="E26:L26"/>
    <mergeCell ref="E27:L27"/>
    <mergeCell ref="E28:L28"/>
    <mergeCell ref="E29:L29"/>
    <mergeCell ref="E31:L31"/>
    <mergeCell ref="E32:L32"/>
    <mergeCell ref="E33:L33"/>
    <mergeCell ref="E41:L41"/>
    <mergeCell ref="E42:L42"/>
    <mergeCell ref="E43:L43"/>
  </mergeCells>
  <phoneticPr fontId="41" type="noConversion"/>
  <conditionalFormatting sqref="C13:C17 C5:C10 D25:D29 D31:D50 C20:K24">
    <cfRule type="cellIs" dxfId="38" priority="61" operator="equal">
      <formula>"don't know"</formula>
    </cfRule>
    <cfRule type="cellIs" dxfId="37" priority="62" operator="equal">
      <formula>"not applicable"</formula>
    </cfRule>
    <cfRule type="cellIs" dxfId="36" priority="63" operator="equal">
      <formula>"no"</formula>
    </cfRule>
    <cfRule type="cellIs" dxfId="35" priority="64" operator="equal">
      <formula>"yes, but needs improvement"</formula>
    </cfRule>
    <cfRule type="cellIs" dxfId="34" priority="65" operator="equal">
      <formula>"yes"</formula>
    </cfRule>
  </conditionalFormatting>
  <dataValidations xWindow="687" yWindow="319" count="2">
    <dataValidation type="list" allowBlank="1" showInputMessage="1" showErrorMessage="1" sqref="D13:D17 D6:D10 H13:H17 F13:F17">
      <formula1>"yes,no"</formula1>
    </dataValidation>
    <dataValidation type="list" allowBlank="1" showInputMessage="1" showErrorMessage="1" sqref="D25:D29 D20:K24 D31:D50">
      <formula1>ListA</formula1>
    </dataValidation>
  </dataValidations>
  <pageMargins left="0.7" right="0.7" top="0.75" bottom="0.75" header="0.3" footer="0.3"/>
  <ignoredErrors>
    <ignoredError sqref="D13" unlockedFormula="1"/>
  </ignoredErrors>
  <drawing r:id="rId1"/>
  <extLst>
    <ext xmlns:x14="http://schemas.microsoft.com/office/spreadsheetml/2009/9/main" uri="{CCE6A557-97BC-4b89-ADB6-D9C93CAAB3DF}">
      <x14:dataValidations xmlns:xm="http://schemas.microsoft.com/office/excel/2006/main" xWindow="687" yWindow="319" count="7">
        <x14:dataValidation type="list" allowBlank="1" showInputMessage="1" showErrorMessage="1">
          <x14:formula1>
            <xm:f>Lists!$A$1:$A$5</xm:f>
          </x14:formula1>
          <xm:sqref>D52:D56 D58:D78 D16:D20 D22:D41 D12:I15 J12:K12</xm:sqref>
        </x14:dataValidation>
        <x14:dataValidation type="list" allowBlank="1" showInputMessage="1" showErrorMessage="1">
          <x14:formula1>
            <xm:f>Lists!A44:A48</xm:f>
          </x14:formula1>
          <xm:sqref>D63:D67</xm:sqref>
        </x14:dataValidation>
        <x14:dataValidation type="list" allowBlank="1" showInputMessage="1" showErrorMessage="1">
          <x14:formula1>
            <xm:f>Lists!A6:A10</xm:f>
          </x14:formula1>
          <xm:sqref>D25:D29</xm:sqref>
        </x14:dataValidation>
        <x14:dataValidation type="list" allowBlank="1" showInputMessage="1" showErrorMessage="1">
          <x14:formula1>
            <xm:f>Lists!A12:A16</xm:f>
          </x14:formula1>
          <xm:sqref>D31:D50</xm:sqref>
        </x14:dataValidation>
        <x14:dataValidation type="list" allowBlank="1" showInputMessage="1" showErrorMessage="1">
          <x14:formula1>
            <xm:f>Lists!A50:A54</xm:f>
          </x14:formula1>
          <xm:sqref>D69:D87</xm:sqref>
        </x14:dataValidation>
        <x14:dataValidation type="list" allowBlank="1" showInputMessage="1" showErrorMessage="1">
          <x14:formula1>
            <xm:f>Lists!A1:A5</xm:f>
          </x14:formula1>
          <xm:sqref>D20:K24</xm:sqref>
        </x14:dataValidation>
        <x14:dataValidation type="list" allowBlank="1" showInputMessage="1" showErrorMessage="1">
          <x14:formula1>
            <xm:f>Lists!B1:B7</xm:f>
          </x14:formula1>
          <xm:sqref>E69:G87</xm:sqref>
        </x14:dataValidation>
      </x14:dataValidations>
    </ex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rgb="FFFFC000"/>
    <pageSetUpPr fitToPage="1"/>
  </sheetPr>
  <dimension ref="A1:BY967"/>
  <sheetViews>
    <sheetView showRowColHeaders="0" topLeftCell="A24" zoomScale="80" zoomScaleNormal="125" zoomScalePageLayoutView="125" workbookViewId="0">
      <selection activeCell="L66" sqref="L66"/>
    </sheetView>
  </sheetViews>
  <sheetFormatPr baseColWidth="10" defaultColWidth="9.125" defaultRowHeight="15"/>
  <cols>
    <col min="1" max="1" width="4.125" style="8" customWidth="1"/>
    <col min="2" max="2" width="6.75" style="8" customWidth="1"/>
    <col min="3" max="3" width="74.25" style="1" customWidth="1"/>
    <col min="4" max="11" width="11.75" style="1" customWidth="1"/>
    <col min="12" max="12" width="32.75" style="1" customWidth="1"/>
    <col min="13" max="14" width="9.125" style="8"/>
    <col min="15" max="15" width="37.875" style="8" hidden="1" customWidth="1"/>
    <col min="16" max="16" width="19.375" style="8" hidden="1" customWidth="1"/>
    <col min="17" max="17" width="23.375" style="8" hidden="1" customWidth="1"/>
    <col min="18" max="18" width="17" style="8" hidden="1" customWidth="1"/>
    <col min="19" max="19" width="8.875" style="8" hidden="1" customWidth="1"/>
    <col min="20" max="20" width="15.875" style="8" hidden="1" customWidth="1"/>
    <col min="21" max="21" width="6.75" style="8" hidden="1" customWidth="1"/>
    <col min="22" max="22" width="9.125" style="8" hidden="1" customWidth="1"/>
    <col min="23" max="23" width="9.125" style="8" customWidth="1"/>
    <col min="24" max="24" width="25.375" style="8" customWidth="1"/>
    <col min="25" max="30" width="9.125" style="8" customWidth="1"/>
    <col min="31" max="77" width="9.125" style="8"/>
    <col min="78" max="16384" width="9.125" style="1"/>
  </cols>
  <sheetData>
    <row r="1" spans="2:22" s="8" customFormat="1" ht="16" thickBot="1"/>
    <row r="2" spans="2:22" ht="28">
      <c r="B2" s="463" t="s">
        <v>646</v>
      </c>
      <c r="C2" s="464"/>
      <c r="D2" s="464"/>
      <c r="E2" s="464"/>
      <c r="F2" s="464"/>
      <c r="G2" s="464"/>
      <c r="H2" s="464"/>
      <c r="I2" s="464"/>
      <c r="J2" s="464"/>
      <c r="K2" s="464"/>
      <c r="L2" s="465"/>
    </row>
    <row r="3" spans="2:22" ht="18">
      <c r="B3" s="466" t="s">
        <v>647</v>
      </c>
      <c r="C3" s="467"/>
      <c r="D3" s="467"/>
      <c r="E3" s="468"/>
      <c r="F3" s="468"/>
      <c r="G3" s="468"/>
      <c r="H3" s="468"/>
      <c r="I3" s="468"/>
      <c r="J3" s="468"/>
      <c r="K3" s="468"/>
      <c r="L3" s="469"/>
      <c r="O3" s="52"/>
      <c r="P3" s="51" t="s">
        <v>466</v>
      </c>
      <c r="Q3" s="51" t="s">
        <v>13</v>
      </c>
      <c r="R3" s="51" t="s">
        <v>467</v>
      </c>
      <c r="S3" s="51" t="s">
        <v>10</v>
      </c>
      <c r="T3" s="51" t="s">
        <v>7</v>
      </c>
      <c r="U3" s="51" t="s">
        <v>8</v>
      </c>
      <c r="V3" s="237" t="s">
        <v>246</v>
      </c>
    </row>
    <row r="4" spans="2:22" ht="18">
      <c r="B4" s="36"/>
      <c r="C4" s="37" t="s">
        <v>648</v>
      </c>
      <c r="D4" s="38" t="s">
        <v>93</v>
      </c>
      <c r="E4" s="470" t="s">
        <v>391</v>
      </c>
      <c r="F4" s="471"/>
      <c r="G4" s="471"/>
      <c r="H4" s="471"/>
      <c r="I4" s="471"/>
      <c r="J4" s="471"/>
      <c r="K4" s="471"/>
      <c r="L4" s="472"/>
      <c r="O4" s="52" t="s">
        <v>557</v>
      </c>
      <c r="P4" s="52">
        <f>COUNTIF($D$17:$D$21,"yes")</f>
        <v>0</v>
      </c>
      <c r="Q4" s="52">
        <f>COUNTIF($D$17:$D$21,"yes, but needs improvement")</f>
        <v>0</v>
      </c>
      <c r="R4" s="52">
        <f>COUNTIF($D$17:$D$21,"no")</f>
        <v>0</v>
      </c>
      <c r="S4" s="52">
        <f>COUNTIF($D$17:$D$21,"don't know")</f>
        <v>0</v>
      </c>
      <c r="T4" s="52">
        <f>COUNTIF($D$17:$D$21,"not applicable")</f>
        <v>0</v>
      </c>
      <c r="U4" s="52">
        <f>COUNTIF($D$17:$D$21,"")</f>
        <v>5</v>
      </c>
      <c r="V4" s="52">
        <f t="shared" ref="V4" si="0">SUM(P4:U4)</f>
        <v>5</v>
      </c>
    </row>
    <row r="5" spans="2:22" ht="30" customHeight="1">
      <c r="B5" s="447" t="s">
        <v>555</v>
      </c>
      <c r="C5" s="22" t="s">
        <v>679</v>
      </c>
      <c r="D5" s="496"/>
      <c r="E5" s="497"/>
      <c r="F5" s="497"/>
      <c r="G5" s="497"/>
      <c r="H5" s="497"/>
      <c r="I5" s="497"/>
      <c r="J5" s="497"/>
      <c r="K5" s="497"/>
      <c r="L5" s="498"/>
      <c r="O5" s="52" t="s">
        <v>558</v>
      </c>
      <c r="P5" s="52">
        <f>COUNTIF($D$23:$D$41,"yes")</f>
        <v>0</v>
      </c>
      <c r="Q5" s="52">
        <f>COUNTIF($D$23:$D$41,"yes, but needs improvement")</f>
        <v>0</v>
      </c>
      <c r="R5" s="52">
        <f>COUNTIF($D$23:$D$41,"no")</f>
        <v>0</v>
      </c>
      <c r="S5" s="52">
        <f>COUNTIF($D$23:$D$41,"don't know")</f>
        <v>0</v>
      </c>
      <c r="T5" s="52">
        <f>COUNTIF($D$23:$D$41,"not applicable")</f>
        <v>0</v>
      </c>
      <c r="U5" s="52">
        <f>COUNTIF($D$23:$D$41,"")</f>
        <v>19</v>
      </c>
      <c r="V5" s="52">
        <f t="shared" ref="V5" si="1">SUM(P5:U5)</f>
        <v>19</v>
      </c>
    </row>
    <row r="6" spans="2:22" ht="30">
      <c r="B6" s="448"/>
      <c r="C6" s="100" t="s">
        <v>681</v>
      </c>
      <c r="D6" s="20"/>
      <c r="E6" s="458"/>
      <c r="F6" s="459"/>
      <c r="G6" s="459"/>
      <c r="H6" s="459"/>
      <c r="I6" s="459"/>
      <c r="J6" s="459"/>
      <c r="K6" s="459"/>
      <c r="L6" s="457"/>
      <c r="O6" s="52" t="s">
        <v>11</v>
      </c>
      <c r="P6" s="52">
        <f>SUM(P4:P5)</f>
        <v>0</v>
      </c>
      <c r="Q6" s="52">
        <f t="shared" ref="Q6:V6" si="2">SUM(Q4:Q5)</f>
        <v>0</v>
      </c>
      <c r="R6" s="52">
        <f t="shared" si="2"/>
        <v>0</v>
      </c>
      <c r="S6" s="52">
        <f t="shared" si="2"/>
        <v>0</v>
      </c>
      <c r="T6" s="52">
        <f t="shared" si="2"/>
        <v>0</v>
      </c>
      <c r="U6" s="52">
        <f t="shared" si="2"/>
        <v>24</v>
      </c>
      <c r="V6" s="52">
        <f t="shared" si="2"/>
        <v>24</v>
      </c>
    </row>
    <row r="7" spans="2:22" ht="30">
      <c r="B7" s="448"/>
      <c r="C7" s="100" t="s">
        <v>682</v>
      </c>
      <c r="D7" s="20"/>
      <c r="E7" s="458"/>
      <c r="F7" s="459"/>
      <c r="G7" s="459"/>
      <c r="H7" s="459"/>
      <c r="I7" s="459"/>
      <c r="J7" s="459"/>
      <c r="K7" s="459"/>
      <c r="L7" s="457"/>
    </row>
    <row r="8" spans="2:22">
      <c r="B8" s="448"/>
      <c r="C8" s="100" t="s">
        <v>562</v>
      </c>
      <c r="D8" s="20"/>
      <c r="E8" s="458"/>
      <c r="F8" s="459"/>
      <c r="G8" s="459"/>
      <c r="H8" s="459"/>
      <c r="I8" s="459"/>
      <c r="J8" s="459"/>
      <c r="K8" s="459"/>
      <c r="L8" s="457"/>
    </row>
    <row r="9" spans="2:22" ht="30">
      <c r="B9" s="448"/>
      <c r="C9" s="100" t="s">
        <v>563</v>
      </c>
      <c r="D9" s="20"/>
      <c r="E9" s="458"/>
      <c r="F9" s="459"/>
      <c r="G9" s="459"/>
      <c r="H9" s="459"/>
      <c r="I9" s="459"/>
      <c r="J9" s="459"/>
      <c r="K9" s="459"/>
      <c r="L9" s="457"/>
    </row>
    <row r="10" spans="2:22" ht="30">
      <c r="B10" s="448"/>
      <c r="C10" s="100" t="s">
        <v>564</v>
      </c>
      <c r="D10" s="20"/>
      <c r="E10" s="458"/>
      <c r="F10" s="459"/>
      <c r="G10" s="459"/>
      <c r="H10" s="459"/>
      <c r="I10" s="459"/>
      <c r="J10" s="459"/>
      <c r="K10" s="459"/>
      <c r="L10" s="457"/>
    </row>
    <row r="11" spans="2:22">
      <c r="B11" s="448"/>
      <c r="C11" s="23" t="s">
        <v>680</v>
      </c>
      <c r="D11" s="504"/>
      <c r="E11" s="505"/>
      <c r="F11" s="505"/>
      <c r="G11" s="505"/>
      <c r="H11" s="505"/>
      <c r="I11" s="505"/>
      <c r="J11" s="505"/>
      <c r="K11" s="505"/>
      <c r="L11" s="506"/>
    </row>
    <row r="12" spans="2:22">
      <c r="B12" s="448"/>
      <c r="C12" s="323" t="s">
        <v>408</v>
      </c>
      <c r="D12" s="20"/>
      <c r="E12" s="458"/>
      <c r="F12" s="459"/>
      <c r="G12" s="459"/>
      <c r="H12" s="459"/>
      <c r="I12" s="459"/>
      <c r="J12" s="459"/>
      <c r="K12" s="459"/>
      <c r="L12" s="457"/>
    </row>
    <row r="13" spans="2:22">
      <c r="B13" s="448"/>
      <c r="C13" s="323" t="s">
        <v>409</v>
      </c>
      <c r="D13" s="20"/>
      <c r="E13" s="458"/>
      <c r="F13" s="459"/>
      <c r="G13" s="459"/>
      <c r="H13" s="459"/>
      <c r="I13" s="459"/>
      <c r="J13" s="459"/>
      <c r="K13" s="459"/>
      <c r="L13" s="457"/>
    </row>
    <row r="14" spans="2:22">
      <c r="B14" s="448"/>
      <c r="C14" s="323" t="s">
        <v>476</v>
      </c>
      <c r="D14" s="20"/>
      <c r="E14" s="458"/>
      <c r="F14" s="459"/>
      <c r="G14" s="459"/>
      <c r="H14" s="459"/>
      <c r="I14" s="459"/>
      <c r="J14" s="459"/>
      <c r="K14" s="459"/>
      <c r="L14" s="457"/>
    </row>
    <row r="15" spans="2:22">
      <c r="B15" s="448"/>
      <c r="C15" s="323" t="s">
        <v>567</v>
      </c>
      <c r="D15" s="20"/>
      <c r="E15" s="458"/>
      <c r="F15" s="459"/>
      <c r="G15" s="459"/>
      <c r="H15" s="459"/>
      <c r="I15" s="459"/>
      <c r="J15" s="459"/>
      <c r="K15" s="459"/>
      <c r="L15" s="457"/>
    </row>
    <row r="16" spans="2:22">
      <c r="B16" s="449"/>
      <c r="C16" s="321" t="s">
        <v>625</v>
      </c>
      <c r="D16" s="15"/>
      <c r="E16" s="460"/>
      <c r="F16" s="461"/>
      <c r="G16" s="461"/>
      <c r="H16" s="461"/>
      <c r="I16" s="461"/>
      <c r="J16" s="461"/>
      <c r="K16" s="461"/>
      <c r="L16" s="462"/>
    </row>
    <row r="17" spans="2:12">
      <c r="B17" s="447" t="s">
        <v>559</v>
      </c>
      <c r="C17" s="102" t="s">
        <v>550</v>
      </c>
      <c r="D17" s="20"/>
      <c r="E17" s="455" t="str">
        <f>IF(D17="yes, but needs improvement","Please insert comment...","")</f>
        <v/>
      </c>
      <c r="F17" s="456"/>
      <c r="G17" s="456"/>
      <c r="H17" s="456"/>
      <c r="I17" s="456"/>
      <c r="J17" s="456"/>
      <c r="K17" s="456"/>
      <c r="L17" s="488"/>
    </row>
    <row r="18" spans="2:12">
      <c r="B18" s="448"/>
      <c r="C18" s="102" t="s">
        <v>551</v>
      </c>
      <c r="D18" s="20"/>
      <c r="E18" s="458" t="str">
        <f>IF(D18="yes, but needs improvement","Please insert comment...","")</f>
        <v/>
      </c>
      <c r="F18" s="459"/>
      <c r="G18" s="459"/>
      <c r="H18" s="459"/>
      <c r="I18" s="459"/>
      <c r="J18" s="459"/>
      <c r="K18" s="459"/>
      <c r="L18" s="457"/>
    </row>
    <row r="19" spans="2:12">
      <c r="B19" s="448"/>
      <c r="C19" s="102" t="s">
        <v>410</v>
      </c>
      <c r="D19" s="20"/>
      <c r="E19" s="458" t="str">
        <f>IF(D19="yes, but needs improvement","Please insert comment...","")</f>
        <v/>
      </c>
      <c r="F19" s="459"/>
      <c r="G19" s="459"/>
      <c r="H19" s="459"/>
      <c r="I19" s="459"/>
      <c r="J19" s="459"/>
      <c r="K19" s="459"/>
      <c r="L19" s="457"/>
    </row>
    <row r="20" spans="2:12" ht="30" customHeight="1">
      <c r="B20" s="448"/>
      <c r="C20" s="102" t="s">
        <v>552</v>
      </c>
      <c r="D20" s="20"/>
      <c r="E20" s="458" t="str">
        <f>IF(D20="yes, but needs improvement","Please insert comment...","")</f>
        <v/>
      </c>
      <c r="F20" s="459"/>
      <c r="G20" s="459"/>
      <c r="H20" s="459"/>
      <c r="I20" s="459"/>
      <c r="J20" s="459"/>
      <c r="K20" s="459"/>
      <c r="L20" s="457"/>
    </row>
    <row r="21" spans="2:12">
      <c r="B21" s="449"/>
      <c r="C21" s="239" t="s">
        <v>411</v>
      </c>
      <c r="D21" s="15"/>
      <c r="E21" s="460" t="str">
        <f>IF(D21="yes, but needs improvement","Please insert comment...","")</f>
        <v/>
      </c>
      <c r="F21" s="461"/>
      <c r="G21" s="461"/>
      <c r="H21" s="461"/>
      <c r="I21" s="461"/>
      <c r="J21" s="461"/>
      <c r="K21" s="461"/>
      <c r="L21" s="462"/>
    </row>
    <row r="22" spans="2:12">
      <c r="B22" s="447" t="s">
        <v>556</v>
      </c>
      <c r="C22" s="102" t="s">
        <v>553</v>
      </c>
      <c r="D22" s="238"/>
      <c r="E22" s="499" t="s">
        <v>425</v>
      </c>
      <c r="F22" s="500"/>
      <c r="G22" s="501"/>
      <c r="H22" s="502" t="s">
        <v>94</v>
      </c>
      <c r="I22" s="502"/>
      <c r="J22" s="502"/>
      <c r="K22" s="502"/>
      <c r="L22" s="503"/>
    </row>
    <row r="23" spans="2:12">
      <c r="B23" s="448"/>
      <c r="C23" s="103" t="s">
        <v>378</v>
      </c>
      <c r="D23" s="20"/>
      <c r="E23" s="474"/>
      <c r="F23" s="475"/>
      <c r="G23" s="475"/>
      <c r="H23" s="459" t="str">
        <f>IF(OR(D23="yes, but needs improvement",D23="no"),"Please insert comment...","")</f>
        <v/>
      </c>
      <c r="I23" s="459" t="str">
        <f t="shared" ref="I23:L23" si="3">IF(OR(H23="yes, but needs improvement",H23="no"),"Please insert comment...","")</f>
        <v/>
      </c>
      <c r="J23" s="459" t="str">
        <f t="shared" si="3"/>
        <v/>
      </c>
      <c r="K23" s="459" t="str">
        <f t="shared" si="3"/>
        <v/>
      </c>
      <c r="L23" s="457" t="str">
        <f t="shared" si="3"/>
        <v/>
      </c>
    </row>
    <row r="24" spans="2:12">
      <c r="B24" s="448"/>
      <c r="C24" s="103" t="s">
        <v>379</v>
      </c>
      <c r="D24" s="20"/>
      <c r="E24" s="474"/>
      <c r="F24" s="475"/>
      <c r="G24" s="475"/>
      <c r="H24" s="459" t="str">
        <f t="shared" ref="H24:H41" si="4">IF(OR(D24="yes, but needs improvement",D24="no"),"Please insert comment...","")</f>
        <v/>
      </c>
      <c r="I24" s="459" t="str">
        <f t="shared" ref="I24:L24" si="5">IF(OR(H24="yes, but needs improvement",H24="no"),"Please insert comment...","")</f>
        <v/>
      </c>
      <c r="J24" s="459" t="str">
        <f t="shared" si="5"/>
        <v/>
      </c>
      <c r="K24" s="459" t="str">
        <f t="shared" si="5"/>
        <v/>
      </c>
      <c r="L24" s="457" t="str">
        <f t="shared" si="5"/>
        <v/>
      </c>
    </row>
    <row r="25" spans="2:12">
      <c r="B25" s="448"/>
      <c r="C25" s="103" t="s">
        <v>412</v>
      </c>
      <c r="D25" s="20"/>
      <c r="E25" s="474"/>
      <c r="F25" s="475"/>
      <c r="G25" s="475"/>
      <c r="H25" s="459" t="str">
        <f t="shared" si="4"/>
        <v/>
      </c>
      <c r="I25" s="459" t="str">
        <f t="shared" ref="I25:L25" si="6">IF(OR(H25="yes, but needs improvement",H25="no"),"Please insert comment...","")</f>
        <v/>
      </c>
      <c r="J25" s="459" t="str">
        <f t="shared" si="6"/>
        <v/>
      </c>
      <c r="K25" s="459" t="str">
        <f t="shared" si="6"/>
        <v/>
      </c>
      <c r="L25" s="457" t="str">
        <f t="shared" si="6"/>
        <v/>
      </c>
    </row>
    <row r="26" spans="2:12">
      <c r="B26" s="448"/>
      <c r="C26" s="103" t="s">
        <v>413</v>
      </c>
      <c r="D26" s="20"/>
      <c r="E26" s="474"/>
      <c r="F26" s="475"/>
      <c r="G26" s="475"/>
      <c r="H26" s="459" t="str">
        <f t="shared" si="4"/>
        <v/>
      </c>
      <c r="I26" s="459" t="str">
        <f t="shared" ref="I26:L26" si="7">IF(OR(H26="yes, but needs improvement",H26="no"),"Please insert comment...","")</f>
        <v/>
      </c>
      <c r="J26" s="459" t="str">
        <f t="shared" si="7"/>
        <v/>
      </c>
      <c r="K26" s="459" t="str">
        <f t="shared" si="7"/>
        <v/>
      </c>
      <c r="L26" s="457" t="str">
        <f t="shared" si="7"/>
        <v/>
      </c>
    </row>
    <row r="27" spans="2:12">
      <c r="B27" s="448"/>
      <c r="C27" s="103" t="s">
        <v>380</v>
      </c>
      <c r="D27" s="20"/>
      <c r="E27" s="474"/>
      <c r="F27" s="475"/>
      <c r="G27" s="475"/>
      <c r="H27" s="459" t="str">
        <f t="shared" si="4"/>
        <v/>
      </c>
      <c r="I27" s="459" t="str">
        <f t="shared" ref="I27:L27" si="8">IF(OR(H27="yes, but needs improvement",H27="no"),"Please insert comment...","")</f>
        <v/>
      </c>
      <c r="J27" s="459" t="str">
        <f t="shared" si="8"/>
        <v/>
      </c>
      <c r="K27" s="459" t="str">
        <f t="shared" si="8"/>
        <v/>
      </c>
      <c r="L27" s="457" t="str">
        <f t="shared" si="8"/>
        <v/>
      </c>
    </row>
    <row r="28" spans="2:12">
      <c r="B28" s="448"/>
      <c r="C28" s="103" t="s">
        <v>381</v>
      </c>
      <c r="D28" s="20"/>
      <c r="E28" s="474"/>
      <c r="F28" s="475"/>
      <c r="G28" s="475"/>
      <c r="H28" s="459" t="str">
        <f t="shared" si="4"/>
        <v/>
      </c>
      <c r="I28" s="459" t="str">
        <f t="shared" ref="I28:L28" si="9">IF(OR(H28="yes, but needs improvement",H28="no"),"Please insert comment...","")</f>
        <v/>
      </c>
      <c r="J28" s="459" t="str">
        <f t="shared" si="9"/>
        <v/>
      </c>
      <c r="K28" s="459" t="str">
        <f t="shared" si="9"/>
        <v/>
      </c>
      <c r="L28" s="457" t="str">
        <f t="shared" si="9"/>
        <v/>
      </c>
    </row>
    <row r="29" spans="2:12">
      <c r="B29" s="448"/>
      <c r="C29" s="103" t="s">
        <v>414</v>
      </c>
      <c r="D29" s="20"/>
      <c r="E29" s="474"/>
      <c r="F29" s="475"/>
      <c r="G29" s="475"/>
      <c r="H29" s="459" t="str">
        <f t="shared" si="4"/>
        <v/>
      </c>
      <c r="I29" s="459" t="str">
        <f t="shared" ref="I29:L29" si="10">IF(OR(H29="yes, but needs improvement",H29="no"),"Please insert comment...","")</f>
        <v/>
      </c>
      <c r="J29" s="459" t="str">
        <f t="shared" si="10"/>
        <v/>
      </c>
      <c r="K29" s="459" t="str">
        <f t="shared" si="10"/>
        <v/>
      </c>
      <c r="L29" s="457" t="str">
        <f t="shared" si="10"/>
        <v/>
      </c>
    </row>
    <row r="30" spans="2:12">
      <c r="B30" s="448"/>
      <c r="C30" s="103" t="s">
        <v>415</v>
      </c>
      <c r="D30" s="20"/>
      <c r="E30" s="474"/>
      <c r="F30" s="475"/>
      <c r="G30" s="475"/>
      <c r="H30" s="459" t="str">
        <f t="shared" si="4"/>
        <v/>
      </c>
      <c r="I30" s="459" t="str">
        <f t="shared" ref="I30:L30" si="11">IF(OR(H30="yes, but needs improvement",H30="no"),"Please insert comment...","")</f>
        <v/>
      </c>
      <c r="J30" s="459" t="str">
        <f t="shared" si="11"/>
        <v/>
      </c>
      <c r="K30" s="459" t="str">
        <f t="shared" si="11"/>
        <v/>
      </c>
      <c r="L30" s="457" t="str">
        <f t="shared" si="11"/>
        <v/>
      </c>
    </row>
    <row r="31" spans="2:12" ht="30">
      <c r="B31" s="448"/>
      <c r="C31" s="103" t="s">
        <v>382</v>
      </c>
      <c r="D31" s="20"/>
      <c r="E31" s="474"/>
      <c r="F31" s="475"/>
      <c r="G31" s="475"/>
      <c r="H31" s="459" t="str">
        <f t="shared" si="4"/>
        <v/>
      </c>
      <c r="I31" s="459" t="str">
        <f t="shared" ref="I31:L31" si="12">IF(OR(H31="yes, but needs improvement",H31="no"),"Please insert comment...","")</f>
        <v/>
      </c>
      <c r="J31" s="459" t="str">
        <f t="shared" si="12"/>
        <v/>
      </c>
      <c r="K31" s="459" t="str">
        <f t="shared" si="12"/>
        <v/>
      </c>
      <c r="L31" s="457" t="str">
        <f t="shared" si="12"/>
        <v/>
      </c>
    </row>
    <row r="32" spans="2:12">
      <c r="B32" s="448"/>
      <c r="C32" s="103" t="s">
        <v>383</v>
      </c>
      <c r="D32" s="20"/>
      <c r="E32" s="474"/>
      <c r="F32" s="475"/>
      <c r="G32" s="475"/>
      <c r="H32" s="459" t="str">
        <f t="shared" si="4"/>
        <v/>
      </c>
      <c r="I32" s="459" t="str">
        <f t="shared" ref="I32:L32" si="13">IF(OR(H32="yes, but needs improvement",H32="no"),"Please insert comment...","")</f>
        <v/>
      </c>
      <c r="J32" s="459" t="str">
        <f t="shared" si="13"/>
        <v/>
      </c>
      <c r="K32" s="459" t="str">
        <f t="shared" si="13"/>
        <v/>
      </c>
      <c r="L32" s="457" t="str">
        <f t="shared" si="13"/>
        <v/>
      </c>
    </row>
    <row r="33" spans="2:12" ht="30">
      <c r="B33" s="448"/>
      <c r="C33" s="103" t="s">
        <v>416</v>
      </c>
      <c r="D33" s="20"/>
      <c r="E33" s="474"/>
      <c r="F33" s="475"/>
      <c r="G33" s="475"/>
      <c r="H33" s="459" t="str">
        <f t="shared" si="4"/>
        <v/>
      </c>
      <c r="I33" s="459" t="str">
        <f t="shared" ref="I33:L33" si="14">IF(OR(H33="yes, but needs improvement",H33="no"),"Please insert comment...","")</f>
        <v/>
      </c>
      <c r="J33" s="459" t="str">
        <f t="shared" si="14"/>
        <v/>
      </c>
      <c r="K33" s="459" t="str">
        <f t="shared" si="14"/>
        <v/>
      </c>
      <c r="L33" s="457" t="str">
        <f t="shared" si="14"/>
        <v/>
      </c>
    </row>
    <row r="34" spans="2:12">
      <c r="B34" s="448"/>
      <c r="C34" s="103" t="s">
        <v>442</v>
      </c>
      <c r="D34" s="20"/>
      <c r="E34" s="474"/>
      <c r="F34" s="475"/>
      <c r="G34" s="475"/>
      <c r="H34" s="459" t="str">
        <f t="shared" si="4"/>
        <v/>
      </c>
      <c r="I34" s="459" t="str">
        <f t="shared" ref="I34:L34" si="15">IF(OR(H34="yes, but needs improvement",H34="no"),"Please insert comment...","")</f>
        <v/>
      </c>
      <c r="J34" s="459" t="str">
        <f t="shared" si="15"/>
        <v/>
      </c>
      <c r="K34" s="459" t="str">
        <f t="shared" si="15"/>
        <v/>
      </c>
      <c r="L34" s="457" t="str">
        <f t="shared" si="15"/>
        <v/>
      </c>
    </row>
    <row r="35" spans="2:12">
      <c r="B35" s="448"/>
      <c r="C35" s="103" t="s">
        <v>384</v>
      </c>
      <c r="D35" s="20"/>
      <c r="E35" s="474"/>
      <c r="F35" s="475"/>
      <c r="G35" s="475"/>
      <c r="H35" s="459" t="str">
        <f t="shared" si="4"/>
        <v/>
      </c>
      <c r="I35" s="459" t="str">
        <f t="shared" ref="I35:L35" si="16">IF(OR(H35="yes, but needs improvement",H35="no"),"Please insert comment...","")</f>
        <v/>
      </c>
      <c r="J35" s="459" t="str">
        <f t="shared" si="16"/>
        <v/>
      </c>
      <c r="K35" s="459" t="str">
        <f t="shared" si="16"/>
        <v/>
      </c>
      <c r="L35" s="457" t="str">
        <f t="shared" si="16"/>
        <v/>
      </c>
    </row>
    <row r="36" spans="2:12">
      <c r="B36" s="448"/>
      <c r="C36" s="103" t="s">
        <v>385</v>
      </c>
      <c r="D36" s="20"/>
      <c r="E36" s="474"/>
      <c r="F36" s="475"/>
      <c r="G36" s="475"/>
      <c r="H36" s="459" t="str">
        <f t="shared" si="4"/>
        <v/>
      </c>
      <c r="I36" s="459" t="str">
        <f t="shared" ref="I36:L36" si="17">IF(OR(H36="yes, but needs improvement",H36="no"),"Please insert comment...","")</f>
        <v/>
      </c>
      <c r="J36" s="459" t="str">
        <f t="shared" si="17"/>
        <v/>
      </c>
      <c r="K36" s="459" t="str">
        <f t="shared" si="17"/>
        <v/>
      </c>
      <c r="L36" s="457" t="str">
        <f t="shared" si="17"/>
        <v/>
      </c>
    </row>
    <row r="37" spans="2:12">
      <c r="B37" s="448"/>
      <c r="C37" s="100" t="s">
        <v>386</v>
      </c>
      <c r="D37" s="20"/>
      <c r="E37" s="474"/>
      <c r="F37" s="475"/>
      <c r="G37" s="475"/>
      <c r="H37" s="459" t="str">
        <f t="shared" si="4"/>
        <v/>
      </c>
      <c r="I37" s="459" t="str">
        <f t="shared" ref="I37:L37" si="18">IF(OR(H37="yes, but needs improvement",H37="no"),"Please insert comment...","")</f>
        <v/>
      </c>
      <c r="J37" s="459" t="str">
        <f t="shared" si="18"/>
        <v/>
      </c>
      <c r="K37" s="459" t="str">
        <f t="shared" si="18"/>
        <v/>
      </c>
      <c r="L37" s="457" t="str">
        <f t="shared" si="18"/>
        <v/>
      </c>
    </row>
    <row r="38" spans="2:12">
      <c r="B38" s="448"/>
      <c r="C38" s="100" t="s">
        <v>387</v>
      </c>
      <c r="D38" s="20"/>
      <c r="E38" s="474"/>
      <c r="F38" s="475"/>
      <c r="G38" s="475"/>
      <c r="H38" s="459" t="str">
        <f t="shared" si="4"/>
        <v/>
      </c>
      <c r="I38" s="459" t="str">
        <f t="shared" ref="I38:L38" si="19">IF(OR(H38="yes, but needs improvement",H38="no"),"Please insert comment...","")</f>
        <v/>
      </c>
      <c r="J38" s="459" t="str">
        <f t="shared" si="19"/>
        <v/>
      </c>
      <c r="K38" s="459" t="str">
        <f t="shared" si="19"/>
        <v/>
      </c>
      <c r="L38" s="457" t="str">
        <f t="shared" si="19"/>
        <v/>
      </c>
    </row>
    <row r="39" spans="2:12">
      <c r="B39" s="448"/>
      <c r="C39" s="236" t="s">
        <v>417</v>
      </c>
      <c r="D39" s="20"/>
      <c r="E39" s="474"/>
      <c r="F39" s="475"/>
      <c r="G39" s="475"/>
      <c r="H39" s="459" t="str">
        <f t="shared" si="4"/>
        <v/>
      </c>
      <c r="I39" s="459" t="str">
        <f t="shared" ref="I39:L39" si="20">IF(OR(H39="yes, but needs improvement",H39="no"),"Please insert comment...","")</f>
        <v/>
      </c>
      <c r="J39" s="459" t="str">
        <f t="shared" si="20"/>
        <v/>
      </c>
      <c r="K39" s="459" t="str">
        <f t="shared" si="20"/>
        <v/>
      </c>
      <c r="L39" s="457" t="str">
        <f t="shared" si="20"/>
        <v/>
      </c>
    </row>
    <row r="40" spans="2:12">
      <c r="B40" s="448"/>
      <c r="C40" s="100" t="s">
        <v>388</v>
      </c>
      <c r="D40" s="20"/>
      <c r="E40" s="474"/>
      <c r="F40" s="475"/>
      <c r="G40" s="475"/>
      <c r="H40" s="459" t="str">
        <f t="shared" si="4"/>
        <v/>
      </c>
      <c r="I40" s="459" t="str">
        <f t="shared" ref="I40:L40" si="21">IF(OR(H40="yes, but needs improvement",H40="no"),"Please insert comment...","")</f>
        <v/>
      </c>
      <c r="J40" s="459" t="str">
        <f t="shared" si="21"/>
        <v/>
      </c>
      <c r="K40" s="459" t="str">
        <f t="shared" si="21"/>
        <v/>
      </c>
      <c r="L40" s="457" t="str">
        <f t="shared" si="21"/>
        <v/>
      </c>
    </row>
    <row r="41" spans="2:12" ht="16" thickBot="1">
      <c r="B41" s="450"/>
      <c r="C41" s="171" t="s">
        <v>389</v>
      </c>
      <c r="D41" s="13"/>
      <c r="E41" s="493"/>
      <c r="F41" s="494"/>
      <c r="G41" s="494"/>
      <c r="H41" s="486" t="str">
        <f t="shared" si="4"/>
        <v/>
      </c>
      <c r="I41" s="486" t="str">
        <f t="shared" ref="I41:L41" si="22">IF(OR(H41="yes, but needs improvement",H41="no"),"Please insert comment...","")</f>
        <v/>
      </c>
      <c r="J41" s="486" t="str">
        <f t="shared" si="22"/>
        <v/>
      </c>
      <c r="K41" s="486" t="str">
        <f t="shared" si="22"/>
        <v/>
      </c>
      <c r="L41" s="487" t="str">
        <f t="shared" si="22"/>
        <v/>
      </c>
    </row>
    <row r="42" spans="2:12">
      <c r="C42" s="495"/>
      <c r="D42" s="495"/>
      <c r="E42" s="495"/>
      <c r="F42" s="495"/>
      <c r="G42" s="495"/>
      <c r="H42" s="495"/>
      <c r="I42" s="495"/>
      <c r="J42" s="495"/>
      <c r="K42" s="495"/>
      <c r="L42" s="495"/>
    </row>
    <row r="43" spans="2:12">
      <c r="C43" s="2"/>
      <c r="D43" s="2"/>
      <c r="E43" s="2"/>
      <c r="F43" s="2"/>
      <c r="G43" s="2"/>
      <c r="H43" s="2"/>
      <c r="I43" s="2"/>
      <c r="J43" s="2"/>
      <c r="K43" s="2"/>
      <c r="L43" s="8"/>
    </row>
    <row r="44" spans="2:12">
      <c r="C44" s="2"/>
      <c r="D44" s="2"/>
      <c r="E44" s="2"/>
      <c r="F44" s="2"/>
      <c r="G44" s="2"/>
      <c r="H44" s="2"/>
      <c r="I44" s="2"/>
      <c r="J44" s="2"/>
      <c r="K44" s="2"/>
      <c r="L44" s="8"/>
    </row>
    <row r="45" spans="2:12">
      <c r="C45" s="2"/>
      <c r="D45" s="2"/>
      <c r="E45" s="2"/>
      <c r="F45" s="2"/>
      <c r="G45" s="2"/>
      <c r="H45" s="2"/>
      <c r="I45" s="2"/>
      <c r="J45" s="2"/>
      <c r="K45" s="2"/>
      <c r="L45" s="8"/>
    </row>
    <row r="46" spans="2:12">
      <c r="C46" s="2"/>
      <c r="D46" s="2"/>
      <c r="E46" s="2"/>
      <c r="F46" s="2"/>
      <c r="G46" s="2"/>
      <c r="H46" s="2"/>
      <c r="I46" s="2"/>
      <c r="J46" s="2"/>
      <c r="K46" s="2"/>
      <c r="L46" s="8"/>
    </row>
    <row r="47" spans="2:12">
      <c r="C47" s="2"/>
      <c r="D47" s="2"/>
      <c r="E47" s="2"/>
      <c r="F47" s="2"/>
      <c r="G47" s="2"/>
      <c r="H47" s="2"/>
      <c r="I47" s="2"/>
      <c r="J47" s="2"/>
      <c r="K47" s="2"/>
      <c r="L47" s="8"/>
    </row>
    <row r="48" spans="2:12">
      <c r="C48" s="2"/>
      <c r="D48" s="2"/>
      <c r="E48" s="2"/>
      <c r="F48" s="2"/>
      <c r="G48" s="2"/>
      <c r="H48" s="2"/>
      <c r="I48" s="2"/>
      <c r="J48" s="2"/>
      <c r="K48" s="2"/>
      <c r="L48" s="8"/>
    </row>
    <row r="49" spans="3:12">
      <c r="C49" s="2"/>
      <c r="D49" s="2"/>
      <c r="E49" s="2"/>
      <c r="F49" s="2"/>
      <c r="G49" s="2"/>
      <c r="H49" s="2"/>
      <c r="I49" s="2"/>
      <c r="J49" s="2"/>
      <c r="K49" s="2"/>
      <c r="L49" s="8"/>
    </row>
    <row r="50" spans="3:12">
      <c r="C50" s="2"/>
      <c r="D50" s="2"/>
      <c r="E50" s="2"/>
      <c r="F50" s="2"/>
      <c r="G50" s="2"/>
      <c r="H50" s="2"/>
      <c r="I50" s="2"/>
      <c r="J50" s="2"/>
      <c r="K50" s="2"/>
      <c r="L50" s="8"/>
    </row>
    <row r="51" spans="3:12">
      <c r="C51" s="2"/>
      <c r="D51" s="2"/>
      <c r="E51" s="2"/>
      <c r="F51" s="2"/>
      <c r="G51" s="2"/>
      <c r="H51" s="2"/>
      <c r="I51" s="2"/>
      <c r="J51" s="2"/>
      <c r="K51" s="2"/>
      <c r="L51" s="8"/>
    </row>
    <row r="52" spans="3:12">
      <c r="C52" s="2"/>
      <c r="D52" s="2"/>
      <c r="E52" s="2"/>
      <c r="F52" s="2"/>
      <c r="G52" s="2"/>
      <c r="H52" s="2"/>
      <c r="I52" s="2"/>
      <c r="J52" s="2"/>
      <c r="K52" s="2"/>
      <c r="L52" s="8"/>
    </row>
    <row r="53" spans="3:12">
      <c r="C53" s="2"/>
      <c r="D53" s="2"/>
      <c r="E53" s="2"/>
      <c r="F53" s="2"/>
      <c r="G53" s="2"/>
      <c r="H53" s="2"/>
      <c r="I53" s="2"/>
      <c r="J53" s="2"/>
      <c r="K53" s="2"/>
      <c r="L53" s="8"/>
    </row>
    <row r="54" spans="3:12">
      <c r="C54" s="2"/>
      <c r="D54" s="2"/>
      <c r="E54" s="2"/>
      <c r="F54" s="2"/>
      <c r="G54" s="2"/>
      <c r="H54" s="2"/>
      <c r="I54" s="2"/>
      <c r="J54" s="2"/>
      <c r="K54" s="2"/>
      <c r="L54" s="8"/>
    </row>
    <row r="55" spans="3:12">
      <c r="C55" s="2"/>
      <c r="D55" s="2"/>
      <c r="E55" s="2"/>
      <c r="F55" s="2"/>
      <c r="G55" s="2"/>
      <c r="H55" s="2"/>
      <c r="I55" s="2"/>
      <c r="J55" s="2"/>
      <c r="K55" s="2"/>
      <c r="L55" s="8"/>
    </row>
    <row r="56" spans="3:12">
      <c r="C56" s="2"/>
      <c r="D56" s="2"/>
      <c r="E56" s="2"/>
      <c r="F56" s="2"/>
      <c r="G56" s="2"/>
      <c r="H56" s="2"/>
      <c r="I56" s="2"/>
      <c r="J56" s="2"/>
      <c r="K56" s="2"/>
      <c r="L56" s="8"/>
    </row>
    <row r="57" spans="3:12">
      <c r="C57" s="2"/>
      <c r="D57" s="2"/>
      <c r="E57" s="2"/>
      <c r="F57" s="2"/>
      <c r="G57" s="2"/>
      <c r="H57" s="2"/>
      <c r="I57" s="2"/>
      <c r="J57" s="2"/>
      <c r="K57" s="2"/>
      <c r="L57" s="8"/>
    </row>
    <row r="58" spans="3:12">
      <c r="C58" s="2"/>
      <c r="D58" s="2"/>
      <c r="E58" s="2"/>
      <c r="F58" s="2"/>
      <c r="G58" s="2"/>
      <c r="H58" s="2"/>
      <c r="I58" s="2"/>
      <c r="J58" s="2"/>
      <c r="K58" s="2"/>
      <c r="L58" s="8"/>
    </row>
    <row r="59" spans="3:12" ht="16">
      <c r="C59" s="9"/>
      <c r="D59" s="2"/>
      <c r="E59" s="2"/>
      <c r="F59" s="2"/>
      <c r="G59" s="2"/>
      <c r="H59" s="2"/>
      <c r="I59" s="2"/>
      <c r="J59" s="2"/>
      <c r="K59" s="2"/>
      <c r="L59" s="8"/>
    </row>
    <row r="60" spans="3:12">
      <c r="C60" s="2"/>
      <c r="D60" s="2"/>
      <c r="E60" s="2"/>
      <c r="F60" s="2"/>
      <c r="G60" s="2"/>
      <c r="H60" s="2"/>
      <c r="I60" s="2"/>
      <c r="J60" s="2"/>
      <c r="K60" s="2"/>
      <c r="L60" s="8"/>
    </row>
    <row r="61" spans="3:12">
      <c r="C61" s="2"/>
      <c r="D61" s="2"/>
      <c r="E61" s="2"/>
      <c r="F61" s="2"/>
      <c r="G61" s="2"/>
      <c r="H61" s="2"/>
      <c r="I61" s="2"/>
      <c r="J61" s="2"/>
      <c r="K61" s="2"/>
      <c r="L61" s="8"/>
    </row>
    <row r="62" spans="3:12">
      <c r="C62" s="2"/>
      <c r="D62" s="2"/>
      <c r="E62" s="2"/>
      <c r="F62" s="2"/>
      <c r="G62" s="2"/>
      <c r="H62" s="2"/>
      <c r="I62" s="2"/>
      <c r="J62" s="2"/>
      <c r="K62" s="2"/>
      <c r="L62" s="8"/>
    </row>
    <row r="63" spans="3:12">
      <c r="C63" s="2"/>
      <c r="D63" s="2"/>
      <c r="E63" s="2"/>
      <c r="F63" s="2"/>
      <c r="G63" s="2"/>
      <c r="H63" s="2"/>
      <c r="I63" s="2"/>
      <c r="J63" s="2"/>
      <c r="K63" s="2"/>
      <c r="L63" s="8"/>
    </row>
    <row r="64" spans="3:12">
      <c r="C64" s="2"/>
      <c r="D64" s="2"/>
      <c r="E64" s="2"/>
      <c r="F64" s="2"/>
      <c r="G64" s="2"/>
      <c r="H64" s="2"/>
      <c r="I64" s="2"/>
      <c r="J64" s="2"/>
      <c r="K64" s="2"/>
      <c r="L64" s="8"/>
    </row>
    <row r="65" spans="3:12">
      <c r="C65" s="2"/>
      <c r="D65" s="2"/>
      <c r="E65" s="2"/>
      <c r="F65" s="2"/>
      <c r="G65" s="2"/>
      <c r="H65" s="2"/>
      <c r="I65" s="2"/>
      <c r="J65" s="2"/>
      <c r="K65" s="2"/>
      <c r="L65" s="8"/>
    </row>
    <row r="66" spans="3:12">
      <c r="C66" s="2"/>
      <c r="D66" s="2"/>
      <c r="E66" s="2"/>
      <c r="F66" s="2"/>
      <c r="G66" s="2"/>
      <c r="H66" s="2"/>
      <c r="I66" s="2"/>
      <c r="J66" s="2"/>
      <c r="K66" s="2"/>
      <c r="L66" s="8"/>
    </row>
    <row r="67" spans="3:12">
      <c r="C67" s="2"/>
      <c r="D67" s="2"/>
      <c r="E67" s="2"/>
      <c r="F67" s="2"/>
      <c r="G67" s="2"/>
      <c r="H67" s="2"/>
      <c r="I67" s="2"/>
      <c r="J67" s="2"/>
      <c r="K67" s="2"/>
      <c r="L67" s="8"/>
    </row>
    <row r="68" spans="3:12" ht="16">
      <c r="C68" s="9"/>
      <c r="D68" s="2"/>
      <c r="E68" s="2"/>
      <c r="F68" s="2"/>
      <c r="G68" s="2"/>
      <c r="H68" s="2"/>
      <c r="I68" s="2"/>
      <c r="J68" s="2"/>
      <c r="K68" s="2"/>
      <c r="L68" s="8"/>
    </row>
    <row r="69" spans="3:12">
      <c r="C69" s="2"/>
      <c r="D69" s="2"/>
      <c r="E69" s="2"/>
      <c r="F69" s="2"/>
      <c r="G69" s="2"/>
      <c r="H69" s="2"/>
      <c r="I69" s="2"/>
      <c r="J69" s="2"/>
      <c r="K69" s="2"/>
      <c r="L69" s="8"/>
    </row>
    <row r="70" spans="3:12">
      <c r="C70" s="2"/>
      <c r="D70" s="2"/>
      <c r="E70" s="2"/>
      <c r="F70" s="2"/>
      <c r="G70" s="2"/>
      <c r="H70" s="2"/>
      <c r="I70" s="2"/>
      <c r="J70" s="2"/>
      <c r="K70" s="2"/>
      <c r="L70" s="8"/>
    </row>
    <row r="71" spans="3:12">
      <c r="C71" s="2"/>
      <c r="D71" s="2"/>
      <c r="E71" s="2"/>
      <c r="F71" s="2"/>
      <c r="G71" s="2"/>
      <c r="H71" s="2"/>
      <c r="I71" s="2"/>
      <c r="J71" s="2"/>
      <c r="K71" s="2"/>
      <c r="L71" s="8"/>
    </row>
    <row r="72" spans="3:12">
      <c r="C72" s="2"/>
      <c r="D72" s="2"/>
      <c r="E72" s="2"/>
      <c r="F72" s="2"/>
      <c r="G72" s="2"/>
      <c r="H72" s="2"/>
      <c r="I72" s="2"/>
      <c r="J72" s="2"/>
      <c r="K72" s="2"/>
      <c r="L72" s="8"/>
    </row>
    <row r="73" spans="3:12">
      <c r="C73" s="2"/>
      <c r="D73" s="2"/>
      <c r="E73" s="2"/>
      <c r="F73" s="2"/>
      <c r="G73" s="2"/>
      <c r="H73" s="2"/>
      <c r="I73" s="2"/>
      <c r="J73" s="2"/>
      <c r="K73" s="2"/>
      <c r="L73" s="8"/>
    </row>
    <row r="74" spans="3:12">
      <c r="C74" s="2"/>
      <c r="D74" s="2"/>
      <c r="E74" s="2"/>
      <c r="F74" s="2"/>
      <c r="G74" s="2"/>
      <c r="H74" s="2"/>
      <c r="I74" s="2"/>
      <c r="J74" s="2"/>
      <c r="K74" s="2"/>
      <c r="L74" s="8"/>
    </row>
    <row r="75" spans="3:12">
      <c r="C75" s="2"/>
      <c r="D75" s="2"/>
      <c r="E75" s="2"/>
      <c r="F75" s="2"/>
      <c r="G75" s="2"/>
      <c r="H75" s="2"/>
      <c r="I75" s="2"/>
      <c r="J75" s="2"/>
      <c r="K75" s="2"/>
      <c r="L75" s="8"/>
    </row>
    <row r="76" spans="3:12">
      <c r="C76" s="2"/>
      <c r="D76" s="2"/>
      <c r="E76" s="2"/>
      <c r="F76" s="2"/>
      <c r="G76" s="2"/>
      <c r="H76" s="2"/>
      <c r="I76" s="2"/>
      <c r="J76" s="2"/>
      <c r="K76" s="2"/>
      <c r="L76" s="8"/>
    </row>
    <row r="77" spans="3:12" ht="16">
      <c r="C77" s="9"/>
      <c r="D77" s="2"/>
      <c r="E77" s="2"/>
      <c r="F77" s="2"/>
      <c r="G77" s="2"/>
      <c r="H77" s="2"/>
      <c r="I77" s="2"/>
      <c r="J77" s="2"/>
      <c r="K77" s="2"/>
      <c r="L77" s="8"/>
    </row>
    <row r="78" spans="3:12">
      <c r="C78" s="2"/>
      <c r="D78" s="2"/>
      <c r="E78" s="2"/>
      <c r="F78" s="2"/>
      <c r="G78" s="2"/>
      <c r="H78" s="2"/>
      <c r="I78" s="2"/>
      <c r="J78" s="2"/>
      <c r="K78" s="2"/>
      <c r="L78" s="8"/>
    </row>
    <row r="79" spans="3:12">
      <c r="C79" s="2"/>
      <c r="D79" s="2"/>
      <c r="E79" s="2"/>
      <c r="F79" s="2"/>
      <c r="G79" s="2"/>
      <c r="H79" s="2"/>
      <c r="I79" s="2"/>
      <c r="J79" s="2"/>
      <c r="K79" s="2"/>
      <c r="L79" s="8"/>
    </row>
    <row r="80" spans="3:12">
      <c r="C80" s="2"/>
      <c r="D80" s="2"/>
      <c r="E80" s="2"/>
      <c r="F80" s="2"/>
      <c r="G80" s="2"/>
      <c r="H80" s="2"/>
      <c r="I80" s="2"/>
      <c r="J80" s="2"/>
      <c r="K80" s="2"/>
      <c r="L80" s="8"/>
    </row>
    <row r="81" spans="3:12">
      <c r="C81" s="2"/>
      <c r="D81" s="2"/>
      <c r="E81" s="2"/>
      <c r="F81" s="2"/>
      <c r="G81" s="2"/>
      <c r="H81" s="2"/>
      <c r="I81" s="2"/>
      <c r="J81" s="2"/>
      <c r="K81" s="2"/>
      <c r="L81" s="8"/>
    </row>
    <row r="82" spans="3:12" s="8" customFormat="1">
      <c r="C82" s="2"/>
      <c r="D82" s="2"/>
      <c r="E82" s="2"/>
      <c r="F82" s="2"/>
      <c r="G82" s="2"/>
      <c r="H82" s="2"/>
      <c r="I82" s="2"/>
      <c r="J82" s="2"/>
      <c r="K82" s="2"/>
    </row>
    <row r="83" spans="3:12" s="8" customFormat="1">
      <c r="C83" s="2"/>
      <c r="D83" s="2"/>
      <c r="E83" s="2"/>
      <c r="F83" s="2"/>
      <c r="G83" s="2"/>
      <c r="H83" s="2"/>
      <c r="I83" s="2"/>
      <c r="J83" s="2"/>
      <c r="K83" s="2"/>
    </row>
    <row r="84" spans="3:12" s="8" customFormat="1">
      <c r="C84" s="2"/>
      <c r="D84" s="2"/>
      <c r="E84" s="2"/>
      <c r="F84" s="2"/>
      <c r="G84" s="2"/>
      <c r="H84" s="2"/>
      <c r="I84" s="2"/>
      <c r="J84" s="2"/>
      <c r="K84" s="2"/>
    </row>
    <row r="85" spans="3:12" s="8" customFormat="1">
      <c r="C85" s="2"/>
      <c r="D85" s="2"/>
      <c r="E85" s="2"/>
      <c r="F85" s="2"/>
      <c r="G85" s="2"/>
      <c r="H85" s="2"/>
      <c r="I85" s="2"/>
      <c r="J85" s="2"/>
      <c r="K85" s="2"/>
    </row>
    <row r="86" spans="3:12" s="8" customFormat="1" ht="16">
      <c r="C86" s="9"/>
      <c r="D86" s="2"/>
      <c r="E86" s="2"/>
      <c r="F86" s="2"/>
      <c r="G86" s="2"/>
      <c r="H86" s="2"/>
      <c r="I86" s="2"/>
      <c r="J86" s="2"/>
      <c r="K86" s="2"/>
    </row>
    <row r="87" spans="3:12" s="8" customFormat="1">
      <c r="C87" s="2"/>
      <c r="D87" s="2"/>
      <c r="E87" s="2"/>
      <c r="F87" s="2"/>
      <c r="G87" s="2"/>
      <c r="H87" s="2"/>
      <c r="I87" s="2"/>
      <c r="J87" s="2"/>
      <c r="K87" s="2"/>
    </row>
    <row r="88" spans="3:12" s="8" customFormat="1">
      <c r="C88" s="2"/>
      <c r="D88" s="2"/>
      <c r="E88" s="2"/>
      <c r="F88" s="2"/>
      <c r="G88" s="2"/>
      <c r="H88" s="2"/>
      <c r="I88" s="2"/>
      <c r="J88" s="2"/>
      <c r="K88" s="2"/>
    </row>
    <row r="89" spans="3:12" s="8" customFormat="1">
      <c r="C89" s="2"/>
      <c r="D89" s="2"/>
      <c r="E89" s="2"/>
      <c r="F89" s="2"/>
      <c r="G89" s="2"/>
      <c r="H89" s="2"/>
      <c r="I89" s="2"/>
      <c r="J89" s="2"/>
      <c r="K89" s="2"/>
    </row>
    <row r="90" spans="3:12" s="8" customFormat="1">
      <c r="C90" s="2"/>
      <c r="D90" s="2"/>
      <c r="E90" s="2"/>
      <c r="F90" s="2"/>
      <c r="G90" s="2"/>
      <c r="H90" s="2"/>
      <c r="I90" s="2"/>
      <c r="J90" s="2"/>
      <c r="K90" s="2"/>
    </row>
    <row r="91" spans="3:12" s="8" customFormat="1">
      <c r="C91" s="2"/>
      <c r="D91" s="2"/>
      <c r="E91" s="2"/>
      <c r="F91" s="2"/>
      <c r="G91" s="2"/>
      <c r="H91" s="2"/>
      <c r="I91" s="2"/>
      <c r="J91" s="2"/>
      <c r="K91" s="2"/>
    </row>
    <row r="92" spans="3:12" s="8" customFormat="1">
      <c r="C92" s="2"/>
      <c r="D92" s="2"/>
      <c r="E92" s="2"/>
      <c r="F92" s="2"/>
      <c r="G92" s="2"/>
      <c r="H92" s="2"/>
      <c r="I92" s="2"/>
      <c r="J92" s="2"/>
      <c r="K92" s="2"/>
    </row>
    <row r="93" spans="3:12" s="8" customFormat="1">
      <c r="C93" s="2"/>
      <c r="D93" s="2"/>
      <c r="E93" s="2"/>
      <c r="F93" s="2"/>
      <c r="G93" s="2"/>
      <c r="H93" s="2"/>
      <c r="I93" s="2"/>
      <c r="J93" s="2"/>
      <c r="K93" s="2"/>
    </row>
    <row r="94" spans="3:12" s="8" customFormat="1">
      <c r="C94" s="2"/>
      <c r="D94" s="2"/>
      <c r="E94" s="2"/>
      <c r="F94" s="2"/>
      <c r="G94" s="2"/>
      <c r="H94" s="2"/>
      <c r="I94" s="2"/>
      <c r="J94" s="2"/>
      <c r="K94" s="2"/>
    </row>
    <row r="95" spans="3:12" s="8" customFormat="1">
      <c r="C95" s="2"/>
      <c r="D95" s="2"/>
      <c r="E95" s="2"/>
      <c r="F95" s="2"/>
      <c r="G95" s="2"/>
      <c r="H95" s="2"/>
      <c r="I95" s="2"/>
      <c r="J95" s="2"/>
      <c r="K95" s="2"/>
    </row>
    <row r="96" spans="3:12" s="8" customFormat="1">
      <c r="C96" s="2"/>
      <c r="D96" s="2"/>
      <c r="E96" s="2"/>
      <c r="F96" s="2"/>
      <c r="G96" s="2"/>
      <c r="H96" s="2"/>
      <c r="I96" s="2"/>
      <c r="J96" s="2"/>
      <c r="K96" s="2"/>
    </row>
    <row r="97" spans="3:11" s="8" customFormat="1">
      <c r="C97" s="2"/>
      <c r="D97" s="2"/>
      <c r="E97" s="2"/>
      <c r="F97" s="2"/>
      <c r="G97" s="2"/>
      <c r="H97" s="2"/>
      <c r="I97" s="2"/>
      <c r="J97" s="2"/>
      <c r="K97" s="2"/>
    </row>
    <row r="98" spans="3:11" s="8" customFormat="1">
      <c r="C98" s="2"/>
      <c r="D98" s="2"/>
      <c r="E98" s="2"/>
      <c r="F98" s="2"/>
      <c r="G98" s="2"/>
      <c r="H98" s="2"/>
      <c r="I98" s="2"/>
      <c r="J98" s="2"/>
      <c r="K98" s="2"/>
    </row>
    <row r="99" spans="3:11" s="8" customFormat="1">
      <c r="C99" s="2"/>
      <c r="D99" s="2"/>
      <c r="E99" s="2"/>
      <c r="F99" s="2"/>
      <c r="G99" s="2"/>
      <c r="H99" s="2"/>
      <c r="I99" s="2"/>
      <c r="J99" s="2"/>
      <c r="K99" s="2"/>
    </row>
    <row r="100" spans="3:11" s="8" customFormat="1">
      <c r="C100" s="2"/>
      <c r="D100" s="2"/>
      <c r="E100" s="2"/>
      <c r="F100" s="2"/>
      <c r="G100" s="2"/>
      <c r="H100" s="2"/>
      <c r="I100" s="2"/>
      <c r="J100" s="2"/>
      <c r="K100" s="2"/>
    </row>
    <row r="101" spans="3:11" s="8" customFormat="1">
      <c r="C101" s="2"/>
      <c r="D101" s="2"/>
      <c r="E101" s="2"/>
      <c r="F101" s="2"/>
      <c r="G101" s="2"/>
      <c r="H101" s="2"/>
      <c r="I101" s="2"/>
      <c r="J101" s="2"/>
      <c r="K101" s="2"/>
    </row>
    <row r="102" spans="3:11" s="8" customFormat="1" ht="16">
      <c r="C102" s="9"/>
      <c r="D102" s="2"/>
      <c r="E102" s="2"/>
      <c r="F102" s="2"/>
      <c r="G102" s="2"/>
      <c r="H102" s="2"/>
      <c r="I102" s="2"/>
      <c r="J102" s="2"/>
      <c r="K102" s="2"/>
    </row>
    <row r="103" spans="3:11" s="8" customFormat="1">
      <c r="C103" s="2"/>
      <c r="D103" s="2"/>
      <c r="E103" s="2"/>
      <c r="F103" s="2"/>
      <c r="G103" s="2"/>
      <c r="H103" s="2"/>
      <c r="I103" s="2"/>
      <c r="J103" s="2"/>
      <c r="K103" s="2"/>
    </row>
    <row r="104" spans="3:11" s="8" customFormat="1">
      <c r="C104" s="2"/>
      <c r="D104" s="2"/>
      <c r="E104" s="2"/>
      <c r="F104" s="2"/>
      <c r="G104" s="2"/>
      <c r="H104" s="2"/>
      <c r="I104" s="2"/>
      <c r="J104" s="2"/>
      <c r="K104" s="2"/>
    </row>
    <row r="105" spans="3:11" s="8" customFormat="1">
      <c r="C105" s="2"/>
      <c r="D105" s="2"/>
      <c r="E105" s="2"/>
      <c r="F105" s="2"/>
      <c r="G105" s="2"/>
      <c r="H105" s="2"/>
      <c r="I105" s="2"/>
      <c r="J105" s="2"/>
      <c r="K105" s="2"/>
    </row>
    <row r="106" spans="3:11" s="8" customFormat="1">
      <c r="C106" s="2"/>
      <c r="D106" s="2"/>
      <c r="E106" s="2"/>
      <c r="F106" s="2"/>
      <c r="G106" s="2"/>
      <c r="H106" s="2"/>
      <c r="I106" s="2"/>
      <c r="J106" s="2"/>
      <c r="K106" s="2"/>
    </row>
    <row r="107" spans="3:11" s="8" customFormat="1">
      <c r="C107" s="2"/>
      <c r="D107" s="2"/>
      <c r="E107" s="2"/>
      <c r="F107" s="2"/>
      <c r="G107" s="2"/>
      <c r="H107" s="2"/>
      <c r="I107" s="2"/>
      <c r="J107" s="2"/>
      <c r="K107" s="2"/>
    </row>
    <row r="108" spans="3:11" s="8" customFormat="1">
      <c r="C108" s="2"/>
      <c r="D108" s="2"/>
      <c r="E108" s="2"/>
      <c r="F108" s="2"/>
      <c r="G108" s="2"/>
      <c r="H108" s="2"/>
      <c r="I108" s="2"/>
      <c r="J108" s="2"/>
      <c r="K108" s="2"/>
    </row>
    <row r="109" spans="3:11" s="8" customFormat="1">
      <c r="C109" s="2"/>
      <c r="D109" s="2"/>
      <c r="E109" s="2"/>
      <c r="F109" s="2"/>
      <c r="G109" s="2"/>
      <c r="H109" s="2"/>
      <c r="I109" s="2"/>
      <c r="J109" s="2"/>
      <c r="K109" s="2"/>
    </row>
    <row r="110" spans="3:11" s="8" customFormat="1">
      <c r="D110" s="2"/>
      <c r="E110" s="2"/>
      <c r="F110" s="2"/>
      <c r="G110" s="2"/>
      <c r="H110" s="2"/>
      <c r="I110" s="2"/>
      <c r="J110" s="2"/>
      <c r="K110" s="2"/>
    </row>
    <row r="111" spans="3:11" s="8" customFormat="1"/>
    <row r="112" spans="3:11"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pans="3:12" s="8" customFormat="1"/>
    <row r="914" spans="3:12" s="8" customFormat="1"/>
    <row r="915" spans="3:12" s="8" customFormat="1"/>
    <row r="916" spans="3:12" s="8" customFormat="1"/>
    <row r="917" spans="3:12" s="8" customFormat="1"/>
    <row r="918" spans="3:12" s="8" customFormat="1"/>
    <row r="919" spans="3:12" s="8" customFormat="1"/>
    <row r="920" spans="3:12" s="8" customFormat="1"/>
    <row r="921" spans="3:12" s="8" customFormat="1"/>
    <row r="922" spans="3:12" s="8" customFormat="1"/>
    <row r="923" spans="3:12" s="8" customFormat="1"/>
    <row r="924" spans="3:12" s="8" customFormat="1"/>
    <row r="925" spans="3:12" s="8" customFormat="1"/>
    <row r="926" spans="3:12" s="8" customFormat="1"/>
    <row r="927" spans="3:12" s="8" customFormat="1"/>
    <row r="928" spans="3:12" s="8" customFormat="1">
      <c r="C928" s="1"/>
      <c r="D928" s="1"/>
      <c r="E928" s="1"/>
      <c r="F928" s="1"/>
      <c r="G928" s="1"/>
      <c r="H928" s="1"/>
      <c r="I928" s="1"/>
      <c r="J928" s="1"/>
      <c r="K928" s="1"/>
      <c r="L928" s="1"/>
    </row>
    <row r="929" spans="3:12" s="8" customFormat="1">
      <c r="C929" s="1"/>
      <c r="D929" s="1"/>
      <c r="E929" s="1"/>
      <c r="F929" s="1"/>
      <c r="G929" s="1"/>
      <c r="H929" s="1"/>
      <c r="I929" s="1"/>
      <c r="J929" s="1"/>
      <c r="K929" s="1"/>
      <c r="L929" s="1"/>
    </row>
    <row r="930" spans="3:12" s="8" customFormat="1">
      <c r="C930" s="1"/>
      <c r="D930" s="1"/>
      <c r="E930" s="1"/>
      <c r="F930" s="1"/>
      <c r="G930" s="1"/>
      <c r="H930" s="1"/>
      <c r="I930" s="1"/>
      <c r="J930" s="1"/>
      <c r="K930" s="1"/>
      <c r="L930" s="1"/>
    </row>
    <row r="931" spans="3:12" s="8" customFormat="1">
      <c r="C931" s="1"/>
      <c r="D931" s="1"/>
      <c r="E931" s="1"/>
      <c r="F931" s="1"/>
      <c r="G931" s="1"/>
      <c r="H931" s="1"/>
      <c r="I931" s="1"/>
      <c r="J931" s="1"/>
      <c r="K931" s="1"/>
      <c r="L931" s="1"/>
    </row>
    <row r="932" spans="3:12" s="8" customFormat="1">
      <c r="C932" s="1"/>
      <c r="D932" s="1"/>
      <c r="E932" s="1"/>
      <c r="F932" s="1"/>
      <c r="G932" s="1"/>
      <c r="H932" s="1"/>
      <c r="I932" s="1"/>
      <c r="J932" s="1"/>
      <c r="K932" s="1"/>
      <c r="L932" s="1"/>
    </row>
    <row r="933" spans="3:12" s="8" customFormat="1">
      <c r="C933" s="1"/>
      <c r="D933" s="1"/>
      <c r="E933" s="1"/>
      <c r="F933" s="1"/>
      <c r="G933" s="1"/>
      <c r="H933" s="1"/>
      <c r="I933" s="1"/>
      <c r="J933" s="1"/>
      <c r="K933" s="1"/>
      <c r="L933" s="1"/>
    </row>
    <row r="934" spans="3:12" s="8" customFormat="1">
      <c r="C934" s="1"/>
      <c r="D934" s="1"/>
      <c r="E934" s="1"/>
      <c r="F934" s="1"/>
      <c r="G934" s="1"/>
      <c r="H934" s="1"/>
      <c r="I934" s="1"/>
      <c r="J934" s="1"/>
      <c r="K934" s="1"/>
      <c r="L934" s="1"/>
    </row>
    <row r="935" spans="3:12" s="8" customFormat="1">
      <c r="C935" s="1"/>
      <c r="D935" s="1"/>
      <c r="E935" s="1"/>
      <c r="F935" s="1"/>
      <c r="G935" s="1"/>
      <c r="H935" s="1"/>
      <c r="I935" s="1"/>
      <c r="J935" s="1"/>
      <c r="K935" s="1"/>
      <c r="L935" s="1"/>
    </row>
    <row r="936" spans="3:12" s="8" customFormat="1">
      <c r="C936" s="1"/>
      <c r="D936" s="1"/>
      <c r="E936" s="1"/>
      <c r="F936" s="1"/>
      <c r="G936" s="1"/>
      <c r="H936" s="1"/>
      <c r="I936" s="1"/>
      <c r="J936" s="1"/>
      <c r="K936" s="1"/>
      <c r="L936" s="1"/>
    </row>
    <row r="937" spans="3:12" s="8" customFormat="1">
      <c r="C937" s="1"/>
      <c r="D937" s="1"/>
      <c r="E937" s="1"/>
      <c r="F937" s="1"/>
      <c r="G937" s="1"/>
      <c r="H937" s="1"/>
      <c r="I937" s="1"/>
      <c r="J937" s="1"/>
      <c r="K937" s="1"/>
      <c r="L937" s="1"/>
    </row>
    <row r="938" spans="3:12" s="8" customFormat="1">
      <c r="C938" s="1"/>
      <c r="D938" s="1"/>
      <c r="E938" s="1"/>
      <c r="F938" s="1"/>
      <c r="G938" s="1"/>
      <c r="H938" s="1"/>
      <c r="I938" s="1"/>
      <c r="J938" s="1"/>
      <c r="K938" s="1"/>
      <c r="L938" s="1"/>
    </row>
    <row r="939" spans="3:12" s="8" customFormat="1">
      <c r="C939" s="1"/>
      <c r="D939" s="1"/>
      <c r="E939" s="1"/>
      <c r="F939" s="1"/>
      <c r="G939" s="1"/>
      <c r="H939" s="1"/>
      <c r="I939" s="1"/>
      <c r="J939" s="1"/>
      <c r="K939" s="1"/>
      <c r="L939" s="1"/>
    </row>
    <row r="940" spans="3:12" s="8" customFormat="1">
      <c r="C940" s="1"/>
      <c r="D940" s="1"/>
      <c r="E940" s="1"/>
      <c r="F940" s="1"/>
      <c r="G940" s="1"/>
      <c r="H940" s="1"/>
      <c r="I940" s="1"/>
      <c r="J940" s="1"/>
      <c r="K940" s="1"/>
      <c r="L940" s="1"/>
    </row>
    <row r="941" spans="3:12" s="8" customFormat="1">
      <c r="C941" s="1"/>
      <c r="D941" s="1"/>
      <c r="E941" s="1"/>
      <c r="F941" s="1"/>
      <c r="G941" s="1"/>
      <c r="H941" s="1"/>
      <c r="I941" s="1"/>
      <c r="J941" s="1"/>
      <c r="K941" s="1"/>
      <c r="L941" s="1"/>
    </row>
    <row r="942" spans="3:12" s="8" customFormat="1">
      <c r="C942" s="1"/>
      <c r="D942" s="1"/>
      <c r="E942" s="1"/>
      <c r="F942" s="1"/>
      <c r="G942" s="1"/>
      <c r="H942" s="1"/>
      <c r="I942" s="1"/>
      <c r="J942" s="1"/>
      <c r="K942" s="1"/>
      <c r="L942" s="1"/>
    </row>
    <row r="943" spans="3:12" s="8" customFormat="1">
      <c r="C943" s="1"/>
      <c r="D943" s="1"/>
      <c r="E943" s="1"/>
      <c r="F943" s="1"/>
      <c r="G943" s="1"/>
      <c r="H943" s="1"/>
      <c r="I943" s="1"/>
      <c r="J943" s="1"/>
      <c r="K943" s="1"/>
      <c r="L943" s="1"/>
    </row>
    <row r="944" spans="3:12" s="8" customFormat="1">
      <c r="C944" s="1"/>
      <c r="D944" s="1"/>
      <c r="E944" s="1"/>
      <c r="F944" s="1"/>
      <c r="G944" s="1"/>
      <c r="H944" s="1"/>
      <c r="I944" s="1"/>
      <c r="J944" s="1"/>
      <c r="K944" s="1"/>
      <c r="L944" s="1"/>
    </row>
    <row r="945" spans="3:12" s="8" customFormat="1">
      <c r="C945" s="1"/>
      <c r="D945" s="1"/>
      <c r="E945" s="1"/>
      <c r="F945" s="1"/>
      <c r="G945" s="1"/>
      <c r="H945" s="1"/>
      <c r="I945" s="1"/>
      <c r="J945" s="1"/>
      <c r="K945" s="1"/>
      <c r="L945" s="1"/>
    </row>
    <row r="946" spans="3:12" s="8" customFormat="1">
      <c r="C946" s="1"/>
      <c r="D946" s="1"/>
      <c r="E946" s="1"/>
      <c r="F946" s="1"/>
      <c r="G946" s="1"/>
      <c r="H946" s="1"/>
      <c r="I946" s="1"/>
      <c r="J946" s="1"/>
      <c r="K946" s="1"/>
      <c r="L946" s="1"/>
    </row>
    <row r="947" spans="3:12" s="8" customFormat="1">
      <c r="C947" s="1"/>
      <c r="D947" s="1"/>
      <c r="E947" s="1"/>
      <c r="F947" s="1"/>
      <c r="G947" s="1"/>
      <c r="H947" s="1"/>
      <c r="I947" s="1"/>
      <c r="J947" s="1"/>
      <c r="K947" s="1"/>
      <c r="L947" s="1"/>
    </row>
    <row r="948" spans="3:12" s="8" customFormat="1">
      <c r="C948" s="1"/>
      <c r="D948" s="1"/>
      <c r="E948" s="1"/>
      <c r="F948" s="1"/>
      <c r="G948" s="1"/>
      <c r="H948" s="1"/>
      <c r="I948" s="1"/>
      <c r="J948" s="1"/>
      <c r="K948" s="1"/>
      <c r="L948" s="1"/>
    </row>
    <row r="949" spans="3:12" s="8" customFormat="1">
      <c r="C949" s="1"/>
      <c r="D949" s="1"/>
      <c r="E949" s="1"/>
      <c r="F949" s="1"/>
      <c r="G949" s="1"/>
      <c r="H949" s="1"/>
      <c r="I949" s="1"/>
      <c r="J949" s="1"/>
      <c r="K949" s="1"/>
      <c r="L949" s="1"/>
    </row>
    <row r="950" spans="3:12" s="8" customFormat="1">
      <c r="C950" s="1"/>
      <c r="D950" s="1"/>
      <c r="E950" s="1"/>
      <c r="F950" s="1"/>
      <c r="G950" s="1"/>
      <c r="H950" s="1"/>
      <c r="I950" s="1"/>
      <c r="J950" s="1"/>
      <c r="K950" s="1"/>
      <c r="L950" s="1"/>
    </row>
    <row r="951" spans="3:12" s="8" customFormat="1">
      <c r="C951" s="1"/>
      <c r="D951" s="1"/>
      <c r="E951" s="1"/>
      <c r="F951" s="1"/>
      <c r="G951" s="1"/>
      <c r="H951" s="1"/>
      <c r="I951" s="1"/>
      <c r="J951" s="1"/>
      <c r="K951" s="1"/>
      <c r="L951" s="1"/>
    </row>
    <row r="952" spans="3:12" s="8" customFormat="1">
      <c r="C952" s="1"/>
      <c r="D952" s="1"/>
      <c r="E952" s="1"/>
      <c r="F952" s="1"/>
      <c r="G952" s="1"/>
      <c r="H952" s="1"/>
      <c r="I952" s="1"/>
      <c r="J952" s="1"/>
      <c r="K952" s="1"/>
      <c r="L952" s="1"/>
    </row>
    <row r="953" spans="3:12" s="8" customFormat="1">
      <c r="C953" s="1"/>
      <c r="D953" s="1"/>
      <c r="E953" s="1"/>
      <c r="F953" s="1"/>
      <c r="G953" s="1"/>
      <c r="H953" s="1"/>
      <c r="I953" s="1"/>
      <c r="J953" s="1"/>
      <c r="K953" s="1"/>
      <c r="L953" s="1"/>
    </row>
    <row r="954" spans="3:12" s="8" customFormat="1">
      <c r="C954" s="1"/>
      <c r="D954" s="1"/>
      <c r="E954" s="1"/>
      <c r="F954" s="1"/>
      <c r="G954" s="1"/>
      <c r="H954" s="1"/>
      <c r="I954" s="1"/>
      <c r="J954" s="1"/>
      <c r="K954" s="1"/>
      <c r="L954" s="1"/>
    </row>
    <row r="955" spans="3:12" s="8" customFormat="1">
      <c r="C955" s="1"/>
      <c r="D955" s="1"/>
      <c r="E955" s="1"/>
      <c r="F955" s="1"/>
      <c r="G955" s="1"/>
      <c r="H955" s="1"/>
      <c r="I955" s="1"/>
      <c r="J955" s="1"/>
      <c r="K955" s="1"/>
      <c r="L955" s="1"/>
    </row>
    <row r="956" spans="3:12" s="8" customFormat="1">
      <c r="C956" s="1"/>
      <c r="D956" s="1"/>
      <c r="E956" s="1"/>
      <c r="F956" s="1"/>
      <c r="G956" s="1"/>
      <c r="H956" s="1"/>
      <c r="I956" s="1"/>
      <c r="J956" s="1"/>
      <c r="K956" s="1"/>
      <c r="L956" s="1"/>
    </row>
    <row r="957" spans="3:12" s="8" customFormat="1">
      <c r="C957" s="1"/>
      <c r="D957" s="1"/>
      <c r="E957" s="1"/>
      <c r="F957" s="1"/>
      <c r="G957" s="1"/>
      <c r="H957" s="1"/>
      <c r="I957" s="1"/>
      <c r="J957" s="1"/>
      <c r="K957" s="1"/>
      <c r="L957" s="1"/>
    </row>
    <row r="958" spans="3:12" s="8" customFormat="1">
      <c r="C958" s="1"/>
      <c r="D958" s="1"/>
      <c r="E958" s="1"/>
      <c r="F958" s="1"/>
      <c r="G958" s="1"/>
      <c r="H958" s="1"/>
      <c r="I958" s="1"/>
      <c r="J958" s="1"/>
      <c r="K958" s="1"/>
      <c r="L958" s="1"/>
    </row>
    <row r="959" spans="3:12" s="8" customFormat="1">
      <c r="C959" s="1"/>
      <c r="D959" s="1"/>
      <c r="E959" s="1"/>
      <c r="F959" s="1"/>
      <c r="G959" s="1"/>
      <c r="H959" s="1"/>
      <c r="I959" s="1"/>
      <c r="J959" s="1"/>
      <c r="K959" s="1"/>
      <c r="L959" s="1"/>
    </row>
    <row r="960" spans="3:12" s="8" customFormat="1">
      <c r="C960" s="1"/>
      <c r="D960" s="1"/>
      <c r="E960" s="1"/>
      <c r="F960" s="1"/>
      <c r="G960" s="1"/>
      <c r="H960" s="1"/>
      <c r="I960" s="1"/>
      <c r="J960" s="1"/>
      <c r="K960" s="1"/>
      <c r="L960" s="1"/>
    </row>
    <row r="961" spans="3:12" s="8" customFormat="1">
      <c r="C961" s="1"/>
      <c r="D961" s="1"/>
      <c r="E961" s="1"/>
      <c r="F961" s="1"/>
      <c r="G961" s="1"/>
      <c r="H961" s="1"/>
      <c r="I961" s="1"/>
      <c r="J961" s="1"/>
      <c r="K961" s="1"/>
      <c r="L961" s="1"/>
    </row>
    <row r="962" spans="3:12" s="8" customFormat="1">
      <c r="C962" s="1"/>
      <c r="D962" s="1"/>
      <c r="E962" s="1"/>
      <c r="F962" s="1"/>
      <c r="G962" s="1"/>
      <c r="H962" s="1"/>
      <c r="I962" s="1"/>
      <c r="J962" s="1"/>
      <c r="K962" s="1"/>
      <c r="L962" s="1"/>
    </row>
    <row r="963" spans="3:12" s="8" customFormat="1">
      <c r="C963" s="1"/>
      <c r="D963" s="1"/>
      <c r="E963" s="1"/>
      <c r="F963" s="1"/>
      <c r="G963" s="1"/>
      <c r="H963" s="1"/>
      <c r="I963" s="1"/>
      <c r="J963" s="1"/>
      <c r="K963" s="1"/>
      <c r="L963" s="1"/>
    </row>
    <row r="964" spans="3:12" s="8" customFormat="1">
      <c r="C964" s="1"/>
      <c r="D964" s="1"/>
      <c r="E964" s="1"/>
      <c r="F964" s="1"/>
      <c r="G964" s="1"/>
      <c r="H964" s="1"/>
      <c r="I964" s="1"/>
      <c r="J964" s="1"/>
      <c r="K964" s="1"/>
      <c r="L964" s="1"/>
    </row>
    <row r="965" spans="3:12" s="8" customFormat="1">
      <c r="C965" s="1"/>
      <c r="D965" s="1"/>
      <c r="E965" s="1"/>
      <c r="F965" s="1"/>
      <c r="G965" s="1"/>
      <c r="H965" s="1"/>
      <c r="I965" s="1"/>
      <c r="J965" s="1"/>
      <c r="K965" s="1"/>
      <c r="L965" s="1"/>
    </row>
    <row r="966" spans="3:12" s="8" customFormat="1">
      <c r="C966" s="1"/>
      <c r="D966" s="1"/>
      <c r="E966" s="1"/>
      <c r="F966" s="1"/>
      <c r="G966" s="1"/>
      <c r="H966" s="1"/>
      <c r="I966" s="1"/>
      <c r="J966" s="1"/>
      <c r="K966" s="1"/>
      <c r="L966" s="1"/>
    </row>
    <row r="967" spans="3:12" s="8" customFormat="1">
      <c r="C967" s="1"/>
      <c r="D967" s="1"/>
      <c r="E967" s="1"/>
      <c r="F967" s="1"/>
      <c r="G967" s="1"/>
      <c r="H967" s="1"/>
      <c r="I967" s="1"/>
      <c r="J967" s="1"/>
      <c r="K967" s="1"/>
      <c r="L967" s="1"/>
    </row>
  </sheetData>
  <sheetCalcPr fullCalcOnLoad="1"/>
  <sheetProtection algorithmName="SHA-512" hashValue="Jl+bLB4MKNQO+w8v7Wkemni7B7mMyACplc2qSecFi/m81te5M/X/kzeC4lxmTYgiVyXH9Y9XMsEdzoUUXLwS57==" saltValue="9rxnb08QSCf5jdBU84r9H4==" spinCount="100000" sheet="1" objects="1" scenarios="1"/>
  <mergeCells count="64">
    <mergeCell ref="E10:L10"/>
    <mergeCell ref="B22:B41"/>
    <mergeCell ref="B2:L2"/>
    <mergeCell ref="B3:L3"/>
    <mergeCell ref="E4:L4"/>
    <mergeCell ref="D5:L5"/>
    <mergeCell ref="E6:L6"/>
    <mergeCell ref="E7:L7"/>
    <mergeCell ref="E8:L8"/>
    <mergeCell ref="E9:L9"/>
    <mergeCell ref="E22:G22"/>
    <mergeCell ref="H22:L22"/>
    <mergeCell ref="D11:L11"/>
    <mergeCell ref="E12:L12"/>
    <mergeCell ref="E13:L13"/>
    <mergeCell ref="E14:L14"/>
    <mergeCell ref="E15:L15"/>
    <mergeCell ref="E16:L16"/>
    <mergeCell ref="E17:L17"/>
    <mergeCell ref="E18:L18"/>
    <mergeCell ref="E19:L19"/>
    <mergeCell ref="E20:L20"/>
    <mergeCell ref="E21:L21"/>
    <mergeCell ref="E23:G23"/>
    <mergeCell ref="H23:L23"/>
    <mergeCell ref="E24:G24"/>
    <mergeCell ref="H24:L24"/>
    <mergeCell ref="E25:G25"/>
    <mergeCell ref="H25:L25"/>
    <mergeCell ref="E26:G26"/>
    <mergeCell ref="H26:L26"/>
    <mergeCell ref="E27:G27"/>
    <mergeCell ref="H27:L27"/>
    <mergeCell ref="E28:G28"/>
    <mergeCell ref="H28:L28"/>
    <mergeCell ref="E29:G29"/>
    <mergeCell ref="H29:L29"/>
    <mergeCell ref="E30:G30"/>
    <mergeCell ref="H30:L30"/>
    <mergeCell ref="E31:G31"/>
    <mergeCell ref="H31:L31"/>
    <mergeCell ref="H37:L37"/>
    <mergeCell ref="E32:G32"/>
    <mergeCell ref="H32:L32"/>
    <mergeCell ref="E33:G33"/>
    <mergeCell ref="H33:L33"/>
    <mergeCell ref="E34:G34"/>
    <mergeCell ref="H34:L34"/>
    <mergeCell ref="B5:B16"/>
    <mergeCell ref="B17:B21"/>
    <mergeCell ref="E41:G41"/>
    <mergeCell ref="H41:L41"/>
    <mergeCell ref="C42:L42"/>
    <mergeCell ref="E38:G38"/>
    <mergeCell ref="H38:L38"/>
    <mergeCell ref="E39:G39"/>
    <mergeCell ref="H39:L39"/>
    <mergeCell ref="E40:G40"/>
    <mergeCell ref="H40:L40"/>
    <mergeCell ref="E35:G35"/>
    <mergeCell ref="H35:L35"/>
    <mergeCell ref="E36:G36"/>
    <mergeCell ref="H36:L36"/>
    <mergeCell ref="E37:G37"/>
  </mergeCells>
  <phoneticPr fontId="61" type="noConversion"/>
  <conditionalFormatting sqref="D17:D21 C6:D10 D23:D41 C10:C15">
    <cfRule type="cellIs" dxfId="33" priority="16" operator="equal">
      <formula>"don't know"</formula>
    </cfRule>
    <cfRule type="cellIs" dxfId="32" priority="17" operator="equal">
      <formula>"not applicable"</formula>
    </cfRule>
    <cfRule type="cellIs" dxfId="31" priority="18" operator="equal">
      <formula>"no"</formula>
    </cfRule>
    <cfRule type="cellIs" dxfId="30" priority="19" operator="equal">
      <formula>"yes, but needs improvement"</formula>
    </cfRule>
    <cfRule type="cellIs" dxfId="29" priority="20" operator="equal">
      <formula>"yes"</formula>
    </cfRule>
  </conditionalFormatting>
  <conditionalFormatting sqref="D41">
    <cfRule type="cellIs" dxfId="28" priority="11" operator="equal">
      <formula>"don't know"</formula>
    </cfRule>
    <cfRule type="cellIs" dxfId="27" priority="12" operator="equal">
      <formula>"not applicable"</formula>
    </cfRule>
    <cfRule type="cellIs" dxfId="26" priority="13" operator="equal">
      <formula>"more or less"</formula>
    </cfRule>
    <cfRule type="cellIs" dxfId="25" priority="14" operator="equal">
      <formula>"no"</formula>
    </cfRule>
    <cfRule type="cellIs" dxfId="24" priority="15" operator="equal">
      <formula>"yes"</formula>
    </cfRule>
  </conditionalFormatting>
  <conditionalFormatting sqref="C6:C11">
    <cfRule type="cellIs" dxfId="23" priority="1" operator="equal">
      <formula>"don't know"</formula>
    </cfRule>
    <cfRule type="cellIs" dxfId="22" priority="2" operator="equal">
      <formula>"not applicable"</formula>
    </cfRule>
    <cfRule type="cellIs" dxfId="21" priority="3" operator="equal">
      <formula>"no"</formula>
    </cfRule>
    <cfRule type="cellIs" dxfId="20" priority="4" operator="equal">
      <formula>"yes, but needs improvement"</formula>
    </cfRule>
    <cfRule type="cellIs" dxfId="19" priority="5" operator="equal">
      <formula>"yes"</formula>
    </cfRule>
  </conditionalFormatting>
  <dataValidations count="5">
    <dataValidation type="whole" allowBlank="1" showInputMessage="1" showErrorMessage="1" prompt="Indicate the number of hours here" sqref="D7:D10">
      <formula1>0</formula1>
      <formula2>100000</formula2>
    </dataValidation>
    <dataValidation type="list" allowBlank="1" showInputMessage="1" showErrorMessage="1" sqref="D17:D21 D23:D41">
      <formula1>ListA</formula1>
    </dataValidation>
    <dataValidation type="list" allowBlank="1" showInputMessage="1" showErrorMessage="1" sqref="E23:G41">
      <formula1>ListB</formula1>
    </dataValidation>
    <dataValidation type="whole" allowBlank="1" showInputMessage="1" showErrorMessage="1" prompt="Indicate the number of people here" sqref="D12:D16">
      <formula1>0</formula1>
      <formula2>100000</formula2>
    </dataValidation>
    <dataValidation type="whole" allowBlank="1" showInputMessage="1" showErrorMessage="1" prompt="Indicate the number of hours here" sqref="D6">
      <formula1>0</formula1>
      <formula2>100000</formula2>
    </dataValidation>
  </dataValidations>
  <hyperlinks>
    <hyperlink ref="C16" location="Definitions!A8" display="Individual Sessions"/>
    <hyperlink ref="C12" location="Definitions!A10" display="Peer Educator Training"/>
    <hyperlink ref="C13" location="Definitions!A2" display="Adult Educator Training"/>
    <hyperlink ref="C14" location="Definitions!A6" display="Engaging Parents"/>
    <hyperlink ref="C15" location="Definitions!A4" display="Courses or Series"/>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tabColor rgb="FFFFC000"/>
    <pageSetUpPr fitToPage="1"/>
  </sheetPr>
  <dimension ref="A1:GT1092"/>
  <sheetViews>
    <sheetView showGridLines="0" topLeftCell="A69" zoomScale="80" zoomScaleNormal="125" zoomScalePageLayoutView="125" workbookViewId="0">
      <selection activeCell="A7" sqref="A7"/>
    </sheetView>
  </sheetViews>
  <sheetFormatPr baseColWidth="10" defaultColWidth="11.375" defaultRowHeight="15"/>
  <cols>
    <col min="1" max="1" width="3.875" style="6" customWidth="1"/>
    <col min="2" max="2" width="17.875" style="6" customWidth="1"/>
    <col min="3" max="3" width="77.125" style="7" customWidth="1"/>
    <col min="4" max="4" width="33" style="7" customWidth="1"/>
    <col min="5" max="5" width="70.875" style="7" customWidth="1"/>
    <col min="6" max="6" width="55.75" style="7" customWidth="1"/>
    <col min="7" max="7" width="11.375" style="6"/>
    <col min="8" max="50" width="11.375" style="104"/>
    <col min="51" max="202" width="11.375" style="105"/>
    <col min="203" max="16384" width="11.375" style="7"/>
  </cols>
  <sheetData>
    <row r="1" spans="2:202" s="6" customFormat="1">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row>
    <row r="2" spans="2:202" ht="28">
      <c r="B2" s="525" t="s">
        <v>605</v>
      </c>
      <c r="C2" s="526"/>
      <c r="D2" s="526"/>
      <c r="E2" s="526"/>
      <c r="F2" s="526"/>
    </row>
    <row r="3" spans="2:202" ht="24" customHeight="1">
      <c r="B3" s="527" t="s">
        <v>649</v>
      </c>
      <c r="C3" s="528"/>
      <c r="D3" s="528"/>
      <c r="E3" s="528"/>
      <c r="F3" s="528"/>
    </row>
    <row r="4" spans="2:202" ht="76.5" customHeight="1">
      <c r="B4" s="523" t="s">
        <v>677</v>
      </c>
      <c r="C4" s="524"/>
      <c r="D4" s="524"/>
      <c r="E4" s="524"/>
      <c r="F4" s="524"/>
    </row>
    <row r="5" spans="2:202" ht="16.5" customHeight="1">
      <c r="B5" s="30"/>
      <c r="C5" s="319" t="s">
        <v>241</v>
      </c>
      <c r="D5" s="38" t="s">
        <v>0</v>
      </c>
      <c r="E5" s="38" t="s">
        <v>9</v>
      </c>
      <c r="F5" s="310" t="s">
        <v>678</v>
      </c>
    </row>
    <row r="6" spans="2:202">
      <c r="B6" s="514" t="s">
        <v>242</v>
      </c>
      <c r="C6" s="223" t="s">
        <v>494</v>
      </c>
      <c r="D6" s="507"/>
      <c r="E6" s="289" t="s">
        <v>683</v>
      </c>
      <c r="F6" s="311"/>
    </row>
    <row r="7" spans="2:202" ht="30">
      <c r="B7" s="514"/>
      <c r="C7" s="110"/>
      <c r="D7" s="508"/>
      <c r="E7" s="290" t="s">
        <v>684</v>
      </c>
      <c r="F7" s="312"/>
    </row>
    <row r="8" spans="2:202">
      <c r="B8" s="514"/>
      <c r="C8" s="212" t="s">
        <v>243</v>
      </c>
      <c r="D8" s="509"/>
      <c r="E8" s="289" t="s">
        <v>495</v>
      </c>
      <c r="F8" s="313"/>
    </row>
    <row r="9" spans="2:202">
      <c r="B9" s="514"/>
      <c r="C9" s="21"/>
      <c r="D9" s="508"/>
      <c r="E9" s="290" t="s">
        <v>635</v>
      </c>
      <c r="F9" s="312"/>
    </row>
    <row r="10" spans="2:202" s="6" customFormat="1">
      <c r="B10" s="514"/>
      <c r="C10" s="98" t="s">
        <v>244</v>
      </c>
      <c r="D10" s="27"/>
      <c r="E10" s="290" t="s">
        <v>495</v>
      </c>
      <c r="F10" s="312"/>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row>
    <row r="11" spans="2:202" s="6" customFormat="1">
      <c r="B11" s="514"/>
      <c r="C11" s="98" t="s">
        <v>166</v>
      </c>
      <c r="D11" s="27"/>
      <c r="E11" s="289" t="s">
        <v>495</v>
      </c>
      <c r="F11" s="313"/>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row>
    <row r="12" spans="2:202" s="6" customFormat="1">
      <c r="B12" s="514"/>
      <c r="C12" s="98" t="s">
        <v>167</v>
      </c>
      <c r="D12" s="27"/>
      <c r="E12" s="291" t="s">
        <v>608</v>
      </c>
      <c r="F12" s="31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row>
    <row r="13" spans="2:202" s="6" customFormat="1">
      <c r="B13" s="514"/>
      <c r="C13" s="212" t="s">
        <v>168</v>
      </c>
      <c r="D13" s="509"/>
      <c r="E13" s="289" t="s">
        <v>495</v>
      </c>
      <c r="F13" s="313"/>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row>
    <row r="14" spans="2:202" s="6" customFormat="1">
      <c r="B14" s="514"/>
      <c r="C14" s="21"/>
      <c r="D14" s="508"/>
      <c r="E14" s="290" t="s">
        <v>635</v>
      </c>
      <c r="F14" s="312"/>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row>
    <row r="15" spans="2:202" s="6" customFormat="1">
      <c r="B15" s="514"/>
      <c r="C15" s="98" t="s">
        <v>169</v>
      </c>
      <c r="D15" s="27"/>
      <c r="E15" s="289" t="s">
        <v>495</v>
      </c>
      <c r="F15" s="313"/>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row>
    <row r="16" spans="2:202" s="6" customFormat="1">
      <c r="B16" s="514"/>
      <c r="C16" s="98" t="s">
        <v>170</v>
      </c>
      <c r="D16" s="27"/>
      <c r="E16" s="289" t="s">
        <v>495</v>
      </c>
      <c r="F16" s="313"/>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row>
    <row r="17" spans="2:202" s="6" customFormat="1">
      <c r="B17" s="514"/>
      <c r="C17" s="98" t="s">
        <v>171</v>
      </c>
      <c r="D17" s="27"/>
      <c r="E17" s="291" t="s">
        <v>608</v>
      </c>
      <c r="F17" s="31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row>
    <row r="18" spans="2:202" s="6" customFormat="1" ht="30">
      <c r="B18" s="514"/>
      <c r="C18" s="106" t="s">
        <v>496</v>
      </c>
      <c r="D18" s="107"/>
      <c r="E18" s="289" t="s">
        <v>495</v>
      </c>
      <c r="F18" s="22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row>
    <row r="19" spans="2:202" s="6" customFormat="1">
      <c r="B19" s="512" t="s">
        <v>172</v>
      </c>
      <c r="C19" s="223" t="s">
        <v>436</v>
      </c>
      <c r="D19" s="507"/>
      <c r="E19" s="292" t="s">
        <v>515</v>
      </c>
      <c r="F19" s="262"/>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row>
    <row r="20" spans="2:202" s="6" customFormat="1">
      <c r="B20" s="510"/>
      <c r="C20" s="110"/>
      <c r="D20" s="508"/>
      <c r="E20" s="293" t="s">
        <v>643</v>
      </c>
      <c r="F20" s="263"/>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row>
    <row r="21" spans="2:202" s="6" customFormat="1" ht="15" customHeight="1">
      <c r="B21" s="515"/>
      <c r="C21" s="35" t="s">
        <v>190</v>
      </c>
      <c r="D21" s="27"/>
      <c r="E21" s="294" t="str">
        <f>HYPERLINK("http://apps.who.int/gho/data/node.main.REPADO39?lang=en")</f>
        <v>http://apps.who.int/gho/data/node.main.REPADO39?lang=en</v>
      </c>
      <c r="F21" s="26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row>
    <row r="22" spans="2:202" s="6" customFormat="1" ht="15" customHeight="1">
      <c r="B22" s="516"/>
      <c r="C22" s="106" t="s">
        <v>173</v>
      </c>
      <c r="D22" s="107"/>
      <c r="E22" s="295"/>
      <c r="F22" s="265"/>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row>
    <row r="23" spans="2:202" s="6" customFormat="1" ht="15" customHeight="1">
      <c r="B23" s="512" t="s">
        <v>174</v>
      </c>
      <c r="C23" s="34" t="s">
        <v>175</v>
      </c>
      <c r="D23" s="28"/>
      <c r="E23" s="290" t="s">
        <v>495</v>
      </c>
      <c r="F23" s="315"/>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row>
    <row r="24" spans="2:202" s="6" customFormat="1" ht="15" customHeight="1">
      <c r="B24" s="510"/>
      <c r="C24" s="35" t="s">
        <v>176</v>
      </c>
      <c r="D24" s="27"/>
      <c r="E24" s="290" t="s">
        <v>495</v>
      </c>
      <c r="F24" s="312"/>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row>
    <row r="25" spans="2:202" s="6" customFormat="1" ht="15" customHeight="1">
      <c r="B25" s="510"/>
      <c r="C25" s="212" t="s">
        <v>434</v>
      </c>
      <c r="D25" s="509"/>
      <c r="E25" s="296" t="s">
        <v>497</v>
      </c>
      <c r="F25" s="221"/>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row>
    <row r="26" spans="2:202" s="6" customFormat="1" ht="15.75" customHeight="1">
      <c r="B26" s="513"/>
      <c r="C26" s="216"/>
      <c r="D26" s="530"/>
      <c r="E26" s="297" t="s">
        <v>495</v>
      </c>
      <c r="F26" s="220"/>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row>
    <row r="27" spans="2:202" s="6" customFormat="1">
      <c r="B27" s="512" t="s">
        <v>177</v>
      </c>
      <c r="C27" s="34" t="s">
        <v>554</v>
      </c>
      <c r="D27" s="109"/>
      <c r="E27" s="298" t="s">
        <v>636</v>
      </c>
      <c r="F27" s="266"/>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row>
    <row r="28" spans="2:202" s="6" customFormat="1">
      <c r="B28" s="510"/>
      <c r="C28" s="98" t="s">
        <v>178</v>
      </c>
      <c r="D28" s="27"/>
      <c r="E28" s="294" t="s">
        <v>636</v>
      </c>
      <c r="F28" s="26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row>
    <row r="29" spans="2:202" s="6" customFormat="1">
      <c r="B29" s="510"/>
      <c r="C29" s="98" t="s">
        <v>179</v>
      </c>
      <c r="D29" s="27"/>
      <c r="E29" s="294" t="s">
        <v>636</v>
      </c>
      <c r="F29" s="26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row>
    <row r="30" spans="2:202" s="6" customFormat="1">
      <c r="B30" s="510"/>
      <c r="C30" s="212" t="s">
        <v>180</v>
      </c>
      <c r="D30" s="509"/>
      <c r="E30" s="299" t="s">
        <v>495</v>
      </c>
      <c r="F30" s="268"/>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row>
    <row r="31" spans="2:202" s="6" customFormat="1">
      <c r="B31" s="510"/>
      <c r="C31" s="215"/>
      <c r="D31" s="529"/>
      <c r="E31" s="293" t="s">
        <v>643</v>
      </c>
      <c r="F31" s="263"/>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row>
    <row r="32" spans="2:202" s="6" customFormat="1">
      <c r="B32" s="510"/>
      <c r="C32" s="21"/>
      <c r="D32" s="508"/>
      <c r="E32" s="293" t="str">
        <f>HYPERLINK("http://apps.who.int/gho/data/node.main.565?lang=en")</f>
        <v>http://apps.who.int/gho/data/node.main.565?lang=en</v>
      </c>
      <c r="F32" s="26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row>
    <row r="33" spans="2:202" s="6" customFormat="1">
      <c r="B33" s="510"/>
      <c r="C33" s="99" t="s">
        <v>181</v>
      </c>
      <c r="D33" s="509"/>
      <c r="E33" s="300" t="s">
        <v>495</v>
      </c>
      <c r="F33" s="268"/>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row>
    <row r="34" spans="2:202" s="6" customFormat="1">
      <c r="B34" s="510"/>
      <c r="C34" s="213"/>
      <c r="D34" s="529"/>
      <c r="E34" s="293" t="s">
        <v>643</v>
      </c>
      <c r="F34" s="26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row>
    <row r="35" spans="2:202" s="6" customFormat="1">
      <c r="B35" s="510"/>
      <c r="C35" s="110"/>
      <c r="D35" s="508"/>
      <c r="E35" s="293" t="str">
        <f>HYPERLINK("http://apps.who.int/gho/data/node.main.565?lang=en")</f>
        <v>http://apps.who.int/gho/data/node.main.565?lang=en</v>
      </c>
      <c r="F35" s="26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row>
    <row r="36" spans="2:202" s="6" customFormat="1">
      <c r="B36" s="513"/>
      <c r="C36" s="35" t="s">
        <v>182</v>
      </c>
      <c r="D36" s="108"/>
      <c r="E36" s="301" t="str">
        <f>HYPERLINK("http://www.measuredhs.com/Data/","DHS Report")</f>
        <v>DHS Report</v>
      </c>
      <c r="F36" s="269"/>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row>
    <row r="37" spans="2:202" s="6" customFormat="1">
      <c r="B37" s="512" t="s">
        <v>183</v>
      </c>
      <c r="C37" s="34" t="s">
        <v>191</v>
      </c>
      <c r="D37" s="109"/>
      <c r="E37" s="301" t="str">
        <f>HYPERLINK("http://www.measuredhs.com/Data/","DHS Report")</f>
        <v>DHS Report</v>
      </c>
      <c r="F37" s="316"/>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row>
    <row r="38" spans="2:202" s="6" customFormat="1">
      <c r="B38" s="513"/>
      <c r="C38" s="106" t="s">
        <v>184</v>
      </c>
      <c r="D38" s="108"/>
      <c r="E38" s="301" t="str">
        <f>HYPERLINK("http://www.measuredhs.com/Data/","DHS Report")</f>
        <v>DHS Report</v>
      </c>
      <c r="F38" s="267"/>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row>
    <row r="39" spans="2:202" s="6" customFormat="1">
      <c r="B39" s="512" t="s">
        <v>185</v>
      </c>
      <c r="C39" s="519" t="s">
        <v>186</v>
      </c>
      <c r="D39" s="507"/>
      <c r="E39" s="302" t="s">
        <v>495</v>
      </c>
      <c r="F39" s="218"/>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row>
    <row r="40" spans="2:202" s="6" customFormat="1">
      <c r="B40" s="510"/>
      <c r="C40" s="520"/>
      <c r="D40" s="529"/>
      <c r="E40" s="320" t="s">
        <v>637</v>
      </c>
      <c r="F40" s="219"/>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row>
    <row r="41" spans="2:202" s="6" customFormat="1">
      <c r="B41" s="510"/>
      <c r="C41" s="213"/>
      <c r="D41" s="508"/>
      <c r="E41" s="289" t="s">
        <v>643</v>
      </c>
      <c r="F41" s="222"/>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row>
    <row r="42" spans="2:202" s="6" customFormat="1">
      <c r="B42" s="510"/>
      <c r="C42" s="517" t="s">
        <v>187</v>
      </c>
      <c r="D42" s="509"/>
      <c r="E42" s="296" t="s">
        <v>495</v>
      </c>
      <c r="F42" s="221"/>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row>
    <row r="43" spans="2:202" s="6" customFormat="1">
      <c r="B43" s="510"/>
      <c r="C43" s="518"/>
      <c r="D43" s="508"/>
      <c r="E43" s="289" t="s">
        <v>637</v>
      </c>
      <c r="F43" s="222"/>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row>
    <row r="44" spans="2:202" s="6" customFormat="1">
      <c r="B44" s="513"/>
      <c r="C44" s="106" t="s">
        <v>498</v>
      </c>
      <c r="D44" s="108"/>
      <c r="E44" s="303" t="s">
        <v>638</v>
      </c>
      <c r="F44" s="22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row>
    <row r="45" spans="2:202" s="6" customFormat="1">
      <c r="B45" s="512" t="s">
        <v>188</v>
      </c>
      <c r="C45" s="34" t="s">
        <v>499</v>
      </c>
      <c r="D45" s="109"/>
      <c r="E45" s="293" t="s">
        <v>643</v>
      </c>
      <c r="F45" s="266"/>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row>
    <row r="46" spans="2:202" s="6" customFormat="1">
      <c r="B46" s="510"/>
      <c r="C46" s="110" t="s">
        <v>500</v>
      </c>
      <c r="D46" s="28"/>
      <c r="E46" s="293" t="s">
        <v>643</v>
      </c>
      <c r="F46" s="26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row>
    <row r="47" spans="2:202" s="6" customFormat="1">
      <c r="B47" s="510"/>
      <c r="C47" s="110" t="s">
        <v>501</v>
      </c>
      <c r="D47" s="28"/>
      <c r="E47" s="293" t="s">
        <v>643</v>
      </c>
      <c r="F47" s="26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row>
    <row r="48" spans="2:202" s="6" customFormat="1">
      <c r="B48" s="513"/>
      <c r="C48" s="106" t="s">
        <v>502</v>
      </c>
      <c r="D48" s="108"/>
      <c r="E48" s="293" t="s">
        <v>643</v>
      </c>
      <c r="F48" s="269"/>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row>
    <row r="49" spans="2:202" s="6" customFormat="1">
      <c r="B49" s="512" t="s">
        <v>189</v>
      </c>
      <c r="C49" s="519" t="s">
        <v>503</v>
      </c>
      <c r="D49" s="507"/>
      <c r="E49" s="292" t="s">
        <v>639</v>
      </c>
      <c r="F49" s="262"/>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row>
    <row r="50" spans="2:202" s="6" customFormat="1">
      <c r="B50" s="510"/>
      <c r="C50" s="518"/>
      <c r="D50" s="508"/>
      <c r="E50" s="293" t="str">
        <f>HYPERLINK("http://www.epdc.org/topic/school-participation")</f>
        <v>http://www.epdc.org/topic/school-participation</v>
      </c>
      <c r="F50" s="26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row>
    <row r="51" spans="2:202" s="6" customFormat="1">
      <c r="B51" s="510"/>
      <c r="C51" s="517" t="s">
        <v>504</v>
      </c>
      <c r="D51" s="509"/>
      <c r="E51" s="300" t="s">
        <v>639</v>
      </c>
      <c r="F51" s="268"/>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row>
    <row r="52" spans="2:202" s="6" customFormat="1">
      <c r="B52" s="510"/>
      <c r="C52" s="518"/>
      <c r="D52" s="508"/>
      <c r="E52" s="293" t="s">
        <v>514</v>
      </c>
      <c r="F52" s="263"/>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row>
    <row r="53" spans="2:202" s="6" customFormat="1">
      <c r="B53" s="510"/>
      <c r="C53" s="517" t="s">
        <v>505</v>
      </c>
      <c r="D53" s="509"/>
      <c r="E53" s="300" t="s">
        <v>639</v>
      </c>
      <c r="F53" s="268"/>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row>
    <row r="54" spans="2:202" s="6" customFormat="1">
      <c r="B54" s="510"/>
      <c r="C54" s="520"/>
      <c r="D54" s="529"/>
      <c r="E54" s="299" t="s">
        <v>643</v>
      </c>
      <c r="F54" s="267"/>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row>
    <row r="55" spans="2:202" s="6" customFormat="1">
      <c r="B55" s="510"/>
      <c r="C55" s="213"/>
      <c r="D55" s="508"/>
      <c r="E55" s="304" t="s">
        <v>514</v>
      </c>
      <c r="F55" s="270"/>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row>
    <row r="56" spans="2:202" s="6" customFormat="1">
      <c r="B56" s="510"/>
      <c r="C56" s="521" t="s">
        <v>506</v>
      </c>
      <c r="D56" s="509"/>
      <c r="E56" s="300" t="s">
        <v>639</v>
      </c>
      <c r="F56" s="262"/>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row>
    <row r="57" spans="2:202" s="6" customFormat="1" ht="15.75" customHeight="1">
      <c r="B57" s="510"/>
      <c r="C57" s="522"/>
      <c r="D57" s="529"/>
      <c r="E57" s="299" t="s">
        <v>643</v>
      </c>
      <c r="F57" s="267"/>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row>
    <row r="58" spans="2:202" s="6" customFormat="1" ht="15.75" customHeight="1">
      <c r="B58" s="513"/>
      <c r="C58" s="216"/>
      <c r="D58" s="530"/>
      <c r="E58" s="304" t="s">
        <v>514</v>
      </c>
      <c r="F58" s="270"/>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row>
    <row r="59" spans="2:202" s="6" customFormat="1">
      <c r="B59" s="512" t="s">
        <v>507</v>
      </c>
      <c r="C59" s="223" t="s">
        <v>508</v>
      </c>
      <c r="D59" s="507"/>
      <c r="E59" s="292" t="s">
        <v>643</v>
      </c>
      <c r="F59" s="262"/>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row>
    <row r="60" spans="2:202" s="6" customFormat="1">
      <c r="B60" s="510"/>
      <c r="C60" s="213"/>
      <c r="D60" s="529"/>
      <c r="E60" s="299" t="s">
        <v>640</v>
      </c>
      <c r="F60" s="267"/>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row>
    <row r="61" spans="2:202" s="6" customFormat="1">
      <c r="B61" s="510"/>
      <c r="C61" s="110"/>
      <c r="D61" s="508"/>
      <c r="E61" s="296" t="s">
        <v>495</v>
      </c>
      <c r="F61" s="225"/>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row>
    <row r="62" spans="2:202" s="6" customFormat="1">
      <c r="B62" s="510"/>
      <c r="C62" s="99" t="s">
        <v>509</v>
      </c>
      <c r="D62" s="509"/>
      <c r="E62" s="300" t="s">
        <v>643</v>
      </c>
      <c r="F62" s="268"/>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row>
    <row r="63" spans="2:202" s="6" customFormat="1">
      <c r="B63" s="510"/>
      <c r="C63" s="213"/>
      <c r="D63" s="529"/>
      <c r="E63" s="299" t="s">
        <v>640</v>
      </c>
      <c r="F63" s="267"/>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row>
    <row r="64" spans="2:202" s="6" customFormat="1">
      <c r="B64" s="510"/>
      <c r="C64" s="213"/>
      <c r="D64" s="508"/>
      <c r="E64" s="296" t="s">
        <v>495</v>
      </c>
      <c r="F64" s="225"/>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row>
    <row r="65" spans="2:202" s="6" customFormat="1">
      <c r="B65" s="510"/>
      <c r="C65" s="99" t="s">
        <v>433</v>
      </c>
      <c r="D65" s="509"/>
      <c r="E65" s="300" t="s">
        <v>643</v>
      </c>
      <c r="F65" s="268"/>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row>
    <row r="66" spans="2:202" s="6" customFormat="1">
      <c r="B66" s="510"/>
      <c r="C66" s="213"/>
      <c r="D66" s="529"/>
      <c r="E66" s="299" t="s">
        <v>513</v>
      </c>
      <c r="F66" s="267"/>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row>
    <row r="67" spans="2:202" s="6" customFormat="1">
      <c r="B67" s="510"/>
      <c r="C67" s="110"/>
      <c r="D67" s="508"/>
      <c r="E67" s="296" t="s">
        <v>495</v>
      </c>
      <c r="F67" s="225"/>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row>
    <row r="68" spans="2:202" s="6" customFormat="1">
      <c r="B68" s="510"/>
      <c r="C68" s="110" t="s">
        <v>510</v>
      </c>
      <c r="D68" s="286"/>
      <c r="E68" s="293" t="s">
        <v>641</v>
      </c>
      <c r="F68" s="26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row>
    <row r="69" spans="2:202" s="6" customFormat="1">
      <c r="B69" s="510"/>
      <c r="C69" s="110" t="s">
        <v>511</v>
      </c>
      <c r="D69" s="28"/>
      <c r="E69" s="293" t="s">
        <v>641</v>
      </c>
      <c r="F69" s="26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row>
    <row r="70" spans="2:202" s="6" customFormat="1">
      <c r="B70" s="513"/>
      <c r="C70" s="106" t="s">
        <v>512</v>
      </c>
      <c r="D70" s="107"/>
      <c r="E70" s="301" t="s">
        <v>641</v>
      </c>
      <c r="F70" s="269"/>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row>
    <row r="71" spans="2:202" s="6" customFormat="1" ht="15.75" customHeight="1">
      <c r="B71" s="512" t="s">
        <v>602</v>
      </c>
      <c r="C71" s="34" t="s">
        <v>589</v>
      </c>
      <c r="D71" s="109"/>
      <c r="E71" s="293"/>
      <c r="F71" s="266"/>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row>
    <row r="72" spans="2:202" s="6" customFormat="1" ht="15.75" customHeight="1">
      <c r="B72" s="510"/>
      <c r="C72" s="251" t="s">
        <v>590</v>
      </c>
      <c r="D72" s="28"/>
      <c r="E72" s="293"/>
      <c r="F72" s="26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row>
    <row r="73" spans="2:202" s="6" customFormat="1" ht="30">
      <c r="B73" s="510"/>
      <c r="C73" s="251" t="s">
        <v>591</v>
      </c>
      <c r="D73" s="28"/>
      <c r="E73" s="293"/>
      <c r="F73" s="26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row>
    <row r="74" spans="2:202" s="6" customFormat="1" ht="15.75" customHeight="1">
      <c r="B74" s="510"/>
      <c r="C74" s="251" t="s">
        <v>592</v>
      </c>
      <c r="D74" s="28"/>
      <c r="E74" s="293"/>
      <c r="F74" s="26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row>
    <row r="75" spans="2:202" s="6" customFormat="1" ht="15.75" customHeight="1">
      <c r="B75" s="510"/>
      <c r="C75" s="251" t="s">
        <v>593</v>
      </c>
      <c r="D75" s="28"/>
      <c r="E75" s="293"/>
      <c r="F75" s="26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row>
    <row r="76" spans="2:202" s="6" customFormat="1" ht="15.75" customHeight="1">
      <c r="B76" s="510"/>
      <c r="C76" s="251" t="s">
        <v>595</v>
      </c>
      <c r="D76" s="28"/>
      <c r="E76" s="293"/>
      <c r="F76" s="26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row>
    <row r="77" spans="2:202" s="6" customFormat="1" ht="15.75" customHeight="1">
      <c r="B77" s="510"/>
      <c r="C77" s="250" t="s">
        <v>596</v>
      </c>
      <c r="D77" s="509"/>
      <c r="E77" s="300" t="s">
        <v>601</v>
      </c>
      <c r="F77" s="26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row>
    <row r="78" spans="2:202" s="6" customFormat="1" ht="15.75" customHeight="1">
      <c r="B78" s="510"/>
      <c r="C78" s="251"/>
      <c r="D78" s="508"/>
      <c r="E78" s="293" t="s">
        <v>642</v>
      </c>
      <c r="F78" s="26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row>
    <row r="79" spans="2:202" s="6" customFormat="1" ht="15.75" customHeight="1">
      <c r="B79" s="510"/>
      <c r="C79" s="251" t="s">
        <v>597</v>
      </c>
      <c r="D79" s="28"/>
      <c r="E79" s="293"/>
      <c r="F79" s="26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row>
    <row r="80" spans="2:202" s="6" customFormat="1">
      <c r="B80" s="510"/>
      <c r="C80" s="280" t="s">
        <v>598</v>
      </c>
      <c r="D80" s="287"/>
      <c r="E80" s="305" t="s">
        <v>642</v>
      </c>
      <c r="F80" s="317"/>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row>
    <row r="81" spans="2:202" s="6" customFormat="1" ht="15.75" customHeight="1">
      <c r="B81" s="510"/>
      <c r="C81" s="251" t="s">
        <v>599</v>
      </c>
      <c r="D81" s="28"/>
      <c r="E81" s="293"/>
      <c r="F81" s="26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row>
    <row r="82" spans="2:202" s="6" customFormat="1" ht="15.75" customHeight="1">
      <c r="B82" s="513"/>
      <c r="C82" s="216" t="s">
        <v>600</v>
      </c>
      <c r="D82" s="217"/>
      <c r="E82" s="304"/>
      <c r="F82" s="269"/>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row>
    <row r="83" spans="2:202" s="6" customFormat="1">
      <c r="B83" s="510" t="s">
        <v>588</v>
      </c>
      <c r="C83" s="260"/>
      <c r="D83" s="28"/>
      <c r="E83" s="306"/>
      <c r="F83" s="318"/>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row>
    <row r="84" spans="2:202" s="6" customFormat="1">
      <c r="B84" s="510"/>
      <c r="C84" s="260"/>
      <c r="D84" s="28"/>
      <c r="E84" s="307"/>
      <c r="F84" s="211"/>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row>
    <row r="85" spans="2:202" s="6" customFormat="1">
      <c r="B85" s="510"/>
      <c r="C85" s="260"/>
      <c r="D85" s="28"/>
      <c r="E85" s="308"/>
      <c r="F85" s="211"/>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row>
    <row r="86" spans="2:202" s="6" customFormat="1" ht="16" thickBot="1">
      <c r="B86" s="511"/>
      <c r="C86" s="261"/>
      <c r="D86" s="214"/>
      <c r="E86" s="309"/>
      <c r="F86" s="226"/>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row>
    <row r="87" spans="2:202" s="6" customFormat="1">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row>
    <row r="88" spans="2:202" s="6" customFormat="1">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row>
    <row r="89" spans="2:202" s="6" customFormat="1">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row>
    <row r="90" spans="2:202" s="6" customFormat="1">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row>
    <row r="91" spans="2:202" s="6" customFormat="1">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row>
    <row r="92" spans="2:202" s="6" customFormat="1">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row>
    <row r="93" spans="2:202" s="6" customFormat="1">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row>
    <row r="94" spans="2:202" s="6" customFormat="1">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row>
    <row r="95" spans="2:202" s="6" customFormat="1">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row>
    <row r="96" spans="2:202" s="6" customFormat="1">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row>
    <row r="97" spans="8:202" s="6" customFormat="1">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row>
    <row r="98" spans="8:202" s="6" customFormat="1">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row>
    <row r="99" spans="8:202" s="6" customFormat="1">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row>
    <row r="100" spans="8:202" s="6" customFormat="1">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row>
    <row r="101" spans="8:202" s="6" customFormat="1">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row>
    <row r="102" spans="8:202" s="6" customFormat="1">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row>
    <row r="103" spans="8:202" s="6" customFormat="1">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row>
    <row r="104" spans="8:202" s="6" customFormat="1">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row>
    <row r="105" spans="8:202" s="6" customFormat="1">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row>
    <row r="106" spans="8:202" s="6" customFormat="1">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row>
    <row r="107" spans="8:202" s="6" customFormat="1">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row>
    <row r="108" spans="8:202" s="6" customFormat="1">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row>
    <row r="109" spans="8:202" s="6" customFormat="1">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row>
    <row r="110" spans="8:202" s="6" customFormat="1">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row>
    <row r="111" spans="8:202" s="6" customFormat="1">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row>
    <row r="112" spans="8:202" s="6" customFormat="1">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row>
    <row r="113" spans="8:202" s="6" customFormat="1">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row>
    <row r="114" spans="8:202" s="6" customFormat="1">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row>
    <row r="115" spans="8:202" s="6" customFormat="1">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row>
    <row r="116" spans="8:202" s="6" customFormat="1">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row>
    <row r="117" spans="8:202" s="6" customFormat="1">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row>
    <row r="118" spans="8:202" s="6" customFormat="1">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row>
    <row r="119" spans="8:202" s="6" customFormat="1">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row>
    <row r="120" spans="8:202" s="6" customFormat="1">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row>
    <row r="121" spans="8:202" s="6" customFormat="1">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row>
    <row r="122" spans="8:202" s="6" customFormat="1">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row>
    <row r="123" spans="8:202" s="6" customFormat="1">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row>
    <row r="124" spans="8:202" s="6" customFormat="1">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row>
    <row r="125" spans="8:202" s="6" customFormat="1">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row>
    <row r="126" spans="8:202" s="6" customFormat="1">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row>
    <row r="127" spans="8:202" s="6" customFormat="1">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row>
    <row r="128" spans="8:202" s="6" customFormat="1">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row>
    <row r="129" spans="8:202" s="6" customFormat="1">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row>
    <row r="130" spans="8:202" s="6" customFormat="1">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row>
    <row r="131" spans="8:202" s="6" customFormat="1">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row>
    <row r="132" spans="8:202" s="6" customFormat="1">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row>
    <row r="133" spans="8:202" s="6" customFormat="1">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row>
    <row r="134" spans="8:202" s="6" customFormat="1">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row>
    <row r="135" spans="8:202" s="6" customFormat="1">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row>
    <row r="136" spans="8:202" s="6" customFormat="1">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row>
    <row r="137" spans="8:202" s="6" customFormat="1">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row>
    <row r="138" spans="8:202" s="6" customFormat="1">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row>
    <row r="139" spans="8:202" s="6" customFormat="1">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row>
    <row r="140" spans="8:202" s="6" customFormat="1">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row>
    <row r="141" spans="8:202" s="6" customFormat="1">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row>
    <row r="142" spans="8:202" s="6" customFormat="1">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row>
    <row r="143" spans="8:202" s="6" customFormat="1">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row>
    <row r="144" spans="8:202" s="6" customFormat="1">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row>
    <row r="145" spans="8:202" s="6" customFormat="1">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row>
    <row r="146" spans="8:202" s="6" customFormat="1">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row>
    <row r="147" spans="8:202" s="6" customFormat="1">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row>
    <row r="148" spans="8:202" s="6" customFormat="1">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row>
    <row r="149" spans="8:202" s="6" customFormat="1">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row>
    <row r="150" spans="8:202" s="6" customFormat="1">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row>
    <row r="151" spans="8:202" s="6" customFormat="1">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row>
    <row r="152" spans="8:202" s="6" customFormat="1">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row>
    <row r="153" spans="8:202" s="6" customFormat="1">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row>
    <row r="154" spans="8:202" s="6" customFormat="1">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row>
    <row r="155" spans="8:202" s="6" customFormat="1">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row>
    <row r="156" spans="8:202" s="6" customFormat="1">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row>
    <row r="157" spans="8:202" s="6" customFormat="1">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row>
    <row r="158" spans="8:202" s="6" customFormat="1">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row>
    <row r="159" spans="8:202" s="6" customFormat="1">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row>
    <row r="160" spans="8:202" s="6" customFormat="1">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row>
    <row r="161" spans="8:202" s="6" customFormat="1">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row>
    <row r="162" spans="8:202" s="6" customFormat="1">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row>
    <row r="163" spans="8:202" s="6" customFormat="1">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row>
    <row r="164" spans="8:202" s="6" customFormat="1">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row>
    <row r="165" spans="8:202" s="6" customFormat="1">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row>
    <row r="166" spans="8:202" s="6" customFormat="1">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row>
    <row r="167" spans="8:202" s="6" customFormat="1">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row>
    <row r="168" spans="8:202" s="6" customFormat="1">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row>
    <row r="169" spans="8:202" s="6" customFormat="1">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row>
    <row r="170" spans="8:202" s="6" customFormat="1">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row>
    <row r="171" spans="8:202" s="6" customFormat="1">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row>
    <row r="172" spans="8:202" s="6" customFormat="1">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row>
    <row r="173" spans="8:202" s="6" customFormat="1">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row>
    <row r="174" spans="8:202" s="6" customFormat="1">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row>
    <row r="175" spans="8:202" s="6" customFormat="1">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row>
    <row r="176" spans="8:202" s="6" customFormat="1">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row>
    <row r="177" spans="8:202" s="6" customFormat="1">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row>
    <row r="178" spans="8:202" s="6" customFormat="1">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row>
    <row r="179" spans="8:202" s="6" customFormat="1">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row>
    <row r="180" spans="8:202" s="6" customFormat="1">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row>
    <row r="181" spans="8:202" s="6" customFormat="1">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row>
    <row r="182" spans="8:202" s="6" customFormat="1">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row>
    <row r="183" spans="8:202" s="6" customFormat="1">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row>
    <row r="184" spans="8:202" s="6" customFormat="1">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row>
    <row r="185" spans="8:202" s="6" customFormat="1">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row>
    <row r="186" spans="8:202" s="6" customFormat="1">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row>
    <row r="187" spans="8:202" s="6" customFormat="1">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row>
    <row r="188" spans="8:202" s="6" customFormat="1">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row>
    <row r="189" spans="8:202" s="6" customFormat="1">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row>
    <row r="190" spans="8:202" s="6" customFormat="1">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row>
    <row r="191" spans="8:202" s="6" customFormat="1">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row>
    <row r="192" spans="8:202" s="6" customFormat="1">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row>
    <row r="193" spans="8:202" s="6" customFormat="1">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row>
    <row r="194" spans="8:202" s="6" customFormat="1">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row>
    <row r="195" spans="8:202" s="6" customFormat="1">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row>
    <row r="196" spans="8:202" s="6" customFormat="1">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row>
    <row r="197" spans="8:202" s="6" customFormat="1">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row>
    <row r="198" spans="8:202" s="6" customFormat="1">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row>
    <row r="199" spans="8:202" s="6" customFormat="1">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row>
    <row r="200" spans="8:202" s="6" customFormat="1">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row>
    <row r="201" spans="8:202" s="6" customFormat="1">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row>
    <row r="202" spans="8:202" s="6" customFormat="1">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row>
    <row r="203" spans="8:202" s="6" customFormat="1">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row>
    <row r="204" spans="8:202" s="6" customFormat="1">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row>
    <row r="205" spans="8:202" s="6" customFormat="1">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row>
    <row r="206" spans="8:202" s="6" customFormat="1">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row>
    <row r="207" spans="8:202" s="6" customFormat="1">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row>
    <row r="208" spans="8:202" s="6" customFormat="1">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row>
    <row r="209" spans="8:202" s="6" customFormat="1">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row>
    <row r="210" spans="8:202" s="6" customFormat="1">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row>
    <row r="211" spans="8:202" s="6" customFormat="1">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row>
    <row r="212" spans="8:202" s="6" customFormat="1">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row>
    <row r="213" spans="8:202" s="6" customFormat="1">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row>
    <row r="214" spans="8:202" s="6" customFormat="1">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row>
    <row r="215" spans="8:202" s="6" customFormat="1">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row>
    <row r="216" spans="8:202" s="6" customFormat="1">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row>
    <row r="217" spans="8:202" s="6" customFormat="1">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row>
    <row r="218" spans="8:202" s="6" customFormat="1">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row>
    <row r="219" spans="8:202" s="6" customFormat="1">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row>
    <row r="220" spans="8:202" s="6" customFormat="1">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row>
    <row r="221" spans="8:202" s="6" customFormat="1">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row>
    <row r="222" spans="8:202" s="6" customFormat="1">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row>
    <row r="223" spans="8:202" s="6" customFormat="1">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row>
    <row r="224" spans="8:202" s="6" customFormat="1">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row>
    <row r="225" spans="8:202" s="6" customFormat="1">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row>
    <row r="226" spans="8:202" s="6" customFormat="1">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row>
    <row r="227" spans="8:202" s="6" customFormat="1">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row>
    <row r="228" spans="8:202" s="6" customFormat="1">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row>
    <row r="229" spans="8:202" s="6" customFormat="1">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row>
    <row r="230" spans="8:202" s="6" customFormat="1">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row>
    <row r="231" spans="8:202" s="6" customFormat="1">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row>
    <row r="232" spans="8:202" s="6" customFormat="1">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row>
    <row r="233" spans="8:202" s="6" customFormat="1">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row>
    <row r="234" spans="8:202" s="6" customFormat="1">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row>
    <row r="235" spans="8:202" s="6" customFormat="1">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row>
    <row r="236" spans="8:202" s="6" customFormat="1">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row>
    <row r="237" spans="8:202" s="6" customFormat="1">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row>
    <row r="238" spans="8:202" s="6" customFormat="1">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row>
    <row r="239" spans="8:202" s="6" customFormat="1">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row>
    <row r="240" spans="8:202" s="6" customFormat="1">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row>
    <row r="241" spans="8:202" s="6" customFormat="1">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row>
    <row r="242" spans="8:202" s="6" customFormat="1">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row>
    <row r="243" spans="8:202" s="6" customFormat="1">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row>
    <row r="244" spans="8:202" s="6" customFormat="1">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row>
    <row r="245" spans="8:202" s="6" customFormat="1">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row>
    <row r="246" spans="8:202" s="6" customFormat="1">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row>
    <row r="247" spans="8:202" s="6" customFormat="1">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row>
    <row r="248" spans="8:202" s="6" customFormat="1">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row>
    <row r="249" spans="8:202" s="6" customFormat="1">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row>
    <row r="250" spans="8:202" s="6" customFormat="1">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row>
    <row r="251" spans="8:202" s="6" customFormat="1">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row>
    <row r="252" spans="8:202" s="6" customFormat="1">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row>
    <row r="253" spans="8:202" s="6" customFormat="1">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row>
    <row r="254" spans="8:202" s="6" customFormat="1">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row>
    <row r="255" spans="8:202" s="6" customFormat="1">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row>
    <row r="256" spans="8:202" s="6" customFormat="1">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row>
    <row r="257" spans="8:202" s="6" customFormat="1">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row>
    <row r="258" spans="8:202" s="6" customFormat="1">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row>
    <row r="259" spans="8:202" s="6" customFormat="1">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row>
    <row r="260" spans="8:202" s="6" customFormat="1">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row>
    <row r="261" spans="8:202" s="6" customFormat="1">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row>
    <row r="262" spans="8:202" s="6" customFormat="1">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row>
    <row r="263" spans="8:202" s="6" customFormat="1">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row>
    <row r="264" spans="8:202" s="6" customFormat="1">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row>
    <row r="265" spans="8:202" s="6" customFormat="1">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row>
    <row r="266" spans="8:202" s="6" customFormat="1">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row>
    <row r="267" spans="8:202" s="6" customFormat="1">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row>
    <row r="268" spans="8:202" s="6" customFormat="1">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row>
    <row r="269" spans="8:202" s="6" customFormat="1">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row>
    <row r="270" spans="8:202" s="6" customFormat="1">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row>
    <row r="271" spans="8:202" s="6" customFormat="1">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row>
    <row r="272" spans="8:202" s="6" customFormat="1">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row>
    <row r="273" spans="8:202" s="6" customFormat="1">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row>
    <row r="274" spans="8:202" s="6" customFormat="1">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row>
    <row r="275" spans="8:202" s="6" customFormat="1">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row>
    <row r="276" spans="8:202" s="6" customFormat="1">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row>
    <row r="277" spans="8:202" s="6" customFormat="1">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row>
    <row r="278" spans="8:202" s="6" customFormat="1">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row>
    <row r="279" spans="8:202" s="6" customFormat="1">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row>
    <row r="280" spans="8:202" s="6" customFormat="1">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row>
    <row r="281" spans="8:202" s="6" customFormat="1">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row>
    <row r="282" spans="8:202" s="6" customFormat="1">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row>
    <row r="283" spans="8:202" s="6" customFormat="1">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row>
    <row r="284" spans="8:202" s="6" customFormat="1">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row>
    <row r="285" spans="8:202" s="6" customFormat="1">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row>
    <row r="286" spans="8:202" s="6" customFormat="1">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row>
    <row r="287" spans="8:202" s="6" customFormat="1">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row>
    <row r="288" spans="8:202" s="6" customFormat="1">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row>
    <row r="289" spans="8:202" s="6" customFormat="1">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row>
    <row r="290" spans="8:202" s="6" customFormat="1">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row>
    <row r="291" spans="8:202" s="6" customFormat="1">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row>
    <row r="292" spans="8:202" s="6" customFormat="1">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row>
    <row r="293" spans="8:202" s="6" customFormat="1">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row>
    <row r="294" spans="8:202" s="6" customFormat="1">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row>
    <row r="295" spans="8:202" s="6" customFormat="1">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row>
    <row r="296" spans="8:202" s="6" customFormat="1">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row>
    <row r="297" spans="8:202" s="6" customFormat="1">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row>
    <row r="298" spans="8:202" s="6" customFormat="1">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row>
    <row r="299" spans="8:202" s="6" customFormat="1">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row>
    <row r="300" spans="8:202" s="6" customFormat="1">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row>
    <row r="301" spans="8:202" s="6" customFormat="1">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row>
    <row r="302" spans="8:202" s="6" customFormat="1">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row>
    <row r="303" spans="8:202" s="6" customFormat="1">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row>
    <row r="304" spans="8:202" s="6" customFormat="1">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row>
    <row r="305" spans="8:202" s="6" customFormat="1">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row>
    <row r="306" spans="8:202" s="6" customFormat="1">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row>
    <row r="307" spans="8:202" s="6" customFormat="1">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row>
    <row r="308" spans="8:202" s="6" customFormat="1">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row>
    <row r="309" spans="8:202" s="6" customFormat="1">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row>
    <row r="310" spans="8:202" s="6" customFormat="1">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row>
    <row r="311" spans="8:202" s="6" customFormat="1">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row>
    <row r="312" spans="8:202" s="6" customFormat="1">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row>
    <row r="313" spans="8:202" s="6" customFormat="1">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row>
    <row r="314" spans="8:202" s="6" customFormat="1">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row>
    <row r="315" spans="8:202" s="6" customFormat="1">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row>
    <row r="316" spans="8:202" s="6" customFormat="1">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row>
    <row r="317" spans="8:202" s="6" customFormat="1">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row>
    <row r="318" spans="8:202" s="6" customFormat="1">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row>
    <row r="319" spans="8:202" s="6" customFormat="1">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row>
    <row r="320" spans="8:202" s="6" customFormat="1">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row>
    <row r="321" spans="8:202" s="6" customFormat="1">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row>
    <row r="322" spans="8:202" s="6" customFormat="1">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row>
    <row r="323" spans="8:202" s="6" customFormat="1">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row>
    <row r="324" spans="8:202" s="6" customFormat="1">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row>
    <row r="325" spans="8:202" s="6" customFormat="1">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row>
    <row r="326" spans="8:202" s="6" customFormat="1">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row>
    <row r="327" spans="8:202" s="6" customFormat="1">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row>
    <row r="328" spans="8:202" s="6" customFormat="1">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row>
    <row r="329" spans="8:202" s="6" customFormat="1">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row>
    <row r="330" spans="8:202" s="6" customFormat="1">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row>
    <row r="331" spans="8:202" s="6" customFormat="1">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row>
    <row r="332" spans="8:202" s="6" customFormat="1">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row>
    <row r="333" spans="8:202" s="6" customFormat="1">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row>
    <row r="334" spans="8:202" s="6" customFormat="1">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row>
    <row r="335" spans="8:202" s="6" customFormat="1">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row>
    <row r="336" spans="8:202" s="6" customFormat="1">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row>
    <row r="337" spans="8:202" s="6" customFormat="1">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row>
    <row r="338" spans="8:202" s="6" customFormat="1">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row>
    <row r="339" spans="8:202" s="6" customFormat="1">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row>
    <row r="340" spans="8:202" s="6" customFormat="1">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row>
    <row r="341" spans="8:202" s="6" customFormat="1">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row>
    <row r="342" spans="8:202" s="6" customFormat="1">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row>
    <row r="343" spans="8:202" s="6" customFormat="1">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row>
    <row r="344" spans="8:202" s="6" customFormat="1">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row>
    <row r="345" spans="8:202" s="6" customFormat="1">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row>
    <row r="346" spans="8:202" s="6" customFormat="1">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row>
    <row r="347" spans="8:202" s="6" customFormat="1">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row>
    <row r="348" spans="8:202" s="6" customFormat="1">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row>
    <row r="349" spans="8:202" s="6" customFormat="1">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row>
    <row r="350" spans="8:202" s="6" customFormat="1">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row>
    <row r="351" spans="8:202" s="6" customFormat="1">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row>
    <row r="352" spans="8:202" s="6" customFormat="1">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row>
    <row r="353" spans="8:202" s="6" customFormat="1">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row>
    <row r="354" spans="8:202" s="6" customFormat="1">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row>
    <row r="355" spans="8:202" s="6" customFormat="1">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row>
    <row r="356" spans="8:202" s="6" customFormat="1">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row>
    <row r="357" spans="8:202" s="6" customFormat="1">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row>
    <row r="358" spans="8:202" s="6" customFormat="1">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row>
    <row r="359" spans="8:202" s="6" customFormat="1">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row>
    <row r="360" spans="8:202" s="6" customFormat="1">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row>
    <row r="361" spans="8:202" s="6" customFormat="1">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row>
    <row r="362" spans="8:202" s="6" customFormat="1">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row>
    <row r="363" spans="8:202" s="6" customFormat="1">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row>
    <row r="364" spans="8:202" s="6" customFormat="1">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row>
    <row r="365" spans="8:202" s="6" customFormat="1">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row>
    <row r="366" spans="8:202" s="6" customFormat="1">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row>
    <row r="367" spans="8:202" s="6" customFormat="1">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row>
    <row r="368" spans="8:202" s="6" customFormat="1">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row>
    <row r="369" spans="8:202" s="6" customFormat="1">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row>
    <row r="370" spans="8:202" s="6" customFormat="1">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row>
    <row r="371" spans="8:202" s="6" customFormat="1">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row>
    <row r="372" spans="8:202" s="6" customFormat="1">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row>
    <row r="373" spans="8:202" s="6" customFormat="1">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row>
    <row r="374" spans="8:202" s="6" customFormat="1">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row>
    <row r="375" spans="8:202" s="6" customFormat="1">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row>
    <row r="376" spans="8:202" s="6" customFormat="1">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row>
    <row r="377" spans="8:202" s="6" customFormat="1">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row>
    <row r="378" spans="8:202" s="6" customFormat="1">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row>
    <row r="379" spans="8:202" s="6" customFormat="1">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row>
    <row r="380" spans="8:202" s="6" customFormat="1">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row>
    <row r="381" spans="8:202" s="6" customFormat="1">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row>
    <row r="382" spans="8:202" s="6" customFormat="1">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row>
    <row r="383" spans="8:202" s="6" customFormat="1">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row>
    <row r="384" spans="8:202" s="6" customFormat="1">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row>
    <row r="385" spans="8:202" s="6" customFormat="1">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row>
    <row r="386" spans="8:202" s="6" customFormat="1">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row>
    <row r="387" spans="8:202" s="6" customFormat="1">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row>
    <row r="388" spans="8:202" s="6" customFormat="1">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row>
    <row r="389" spans="8:202" s="6" customFormat="1">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row>
    <row r="390" spans="8:202" s="6" customFormat="1">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row>
    <row r="391" spans="8:202" s="6" customFormat="1">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row>
    <row r="392" spans="8:202" s="6" customFormat="1">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row>
    <row r="393" spans="8:202" s="6" customFormat="1">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row>
    <row r="394" spans="8:202" s="6" customFormat="1">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row>
    <row r="395" spans="8:202" s="6" customFormat="1">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row>
    <row r="396" spans="8:202" s="6" customFormat="1">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row>
    <row r="397" spans="8:202" s="6" customFormat="1">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row>
    <row r="398" spans="8:202" s="6" customFormat="1">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row>
    <row r="399" spans="8:202" s="6" customFormat="1">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row>
    <row r="400" spans="8:202" s="6" customFormat="1">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row>
    <row r="401" spans="8:202" s="6" customFormat="1">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row>
    <row r="402" spans="8:202" s="6" customFormat="1">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row>
    <row r="403" spans="8:202" s="6" customFormat="1">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row>
    <row r="404" spans="8:202" s="6" customFormat="1">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c r="EA404" s="104"/>
      <c r="EB404" s="104"/>
      <c r="EC404" s="104"/>
      <c r="ED404" s="104"/>
      <c r="EE404" s="104"/>
      <c r="EF404" s="104"/>
      <c r="EG404" s="104"/>
      <c r="EH404" s="104"/>
      <c r="EI404" s="104"/>
      <c r="EJ404" s="104"/>
      <c r="EK404" s="104"/>
      <c r="EL404" s="104"/>
      <c r="EM404" s="104"/>
      <c r="EN404" s="104"/>
      <c r="EO404" s="104"/>
      <c r="EP404" s="104"/>
      <c r="EQ404" s="104"/>
      <c r="ER404" s="104"/>
      <c r="ES404" s="104"/>
      <c r="ET404" s="104"/>
      <c r="EU404" s="104"/>
      <c r="EV404" s="104"/>
      <c r="EW404" s="104"/>
      <c r="EX404" s="104"/>
      <c r="EY404" s="104"/>
      <c r="EZ404" s="104"/>
      <c r="FA404" s="104"/>
      <c r="FB404" s="104"/>
      <c r="FC404" s="104"/>
      <c r="FD404" s="104"/>
      <c r="FE404" s="104"/>
      <c r="FF404" s="104"/>
      <c r="FG404" s="104"/>
      <c r="FH404" s="104"/>
      <c r="FI404" s="104"/>
      <c r="FJ404" s="104"/>
      <c r="FK404" s="104"/>
      <c r="FL404" s="104"/>
      <c r="FM404" s="104"/>
      <c r="FN404" s="104"/>
      <c r="FO404" s="104"/>
      <c r="FP404" s="104"/>
      <c r="FQ404" s="104"/>
      <c r="FR404" s="104"/>
      <c r="FS404" s="104"/>
      <c r="FT404" s="104"/>
      <c r="FU404" s="104"/>
      <c r="FV404" s="104"/>
      <c r="FW404" s="104"/>
      <c r="FX404" s="104"/>
      <c r="FY404" s="104"/>
      <c r="FZ404" s="104"/>
      <c r="GA404" s="104"/>
      <c r="GB404" s="104"/>
      <c r="GC404" s="104"/>
      <c r="GD404" s="104"/>
      <c r="GE404" s="104"/>
      <c r="GF404" s="104"/>
      <c r="GG404" s="104"/>
      <c r="GH404" s="104"/>
      <c r="GI404" s="104"/>
      <c r="GJ404" s="104"/>
      <c r="GK404" s="104"/>
      <c r="GL404" s="104"/>
      <c r="GM404" s="104"/>
      <c r="GN404" s="104"/>
      <c r="GO404" s="104"/>
      <c r="GP404" s="104"/>
      <c r="GQ404" s="104"/>
      <c r="GR404" s="104"/>
      <c r="GS404" s="104"/>
      <c r="GT404" s="104"/>
    </row>
    <row r="405" spans="8:202" s="6" customFormat="1">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c r="EA405" s="104"/>
      <c r="EB405" s="104"/>
      <c r="EC405" s="104"/>
      <c r="ED405" s="104"/>
      <c r="EE405" s="104"/>
      <c r="EF405" s="104"/>
      <c r="EG405" s="104"/>
      <c r="EH405" s="104"/>
      <c r="EI405" s="104"/>
      <c r="EJ405" s="104"/>
      <c r="EK405" s="104"/>
      <c r="EL405" s="104"/>
      <c r="EM405" s="104"/>
      <c r="EN405" s="104"/>
      <c r="EO405" s="104"/>
      <c r="EP405" s="104"/>
      <c r="EQ405" s="104"/>
      <c r="ER405" s="104"/>
      <c r="ES405" s="104"/>
      <c r="ET405" s="104"/>
      <c r="EU405" s="104"/>
      <c r="EV405" s="104"/>
      <c r="EW405" s="104"/>
      <c r="EX405" s="104"/>
      <c r="EY405" s="104"/>
      <c r="EZ405" s="104"/>
      <c r="FA405" s="104"/>
      <c r="FB405" s="104"/>
      <c r="FC405" s="104"/>
      <c r="FD405" s="104"/>
      <c r="FE405" s="104"/>
      <c r="FF405" s="104"/>
      <c r="FG405" s="104"/>
      <c r="FH405" s="104"/>
      <c r="FI405" s="104"/>
      <c r="FJ405" s="104"/>
      <c r="FK405" s="104"/>
      <c r="FL405" s="104"/>
      <c r="FM405" s="104"/>
      <c r="FN405" s="104"/>
      <c r="FO405" s="104"/>
      <c r="FP405" s="104"/>
      <c r="FQ405" s="104"/>
      <c r="FR405" s="104"/>
      <c r="FS405" s="104"/>
      <c r="FT405" s="104"/>
      <c r="FU405" s="104"/>
      <c r="FV405" s="104"/>
      <c r="FW405" s="104"/>
      <c r="FX405" s="104"/>
      <c r="FY405" s="104"/>
      <c r="FZ405" s="104"/>
      <c r="GA405" s="104"/>
      <c r="GB405" s="104"/>
      <c r="GC405" s="104"/>
      <c r="GD405" s="104"/>
      <c r="GE405" s="104"/>
      <c r="GF405" s="104"/>
      <c r="GG405" s="104"/>
      <c r="GH405" s="104"/>
      <c r="GI405" s="104"/>
      <c r="GJ405" s="104"/>
      <c r="GK405" s="104"/>
      <c r="GL405" s="104"/>
      <c r="GM405" s="104"/>
      <c r="GN405" s="104"/>
      <c r="GO405" s="104"/>
      <c r="GP405" s="104"/>
      <c r="GQ405" s="104"/>
      <c r="GR405" s="104"/>
      <c r="GS405" s="104"/>
      <c r="GT405" s="104"/>
    </row>
    <row r="406" spans="8:202" s="6" customFormat="1">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c r="EA406" s="104"/>
      <c r="EB406" s="104"/>
      <c r="EC406" s="104"/>
      <c r="ED406" s="104"/>
      <c r="EE406" s="104"/>
      <c r="EF406" s="104"/>
      <c r="EG406" s="104"/>
      <c r="EH406" s="104"/>
      <c r="EI406" s="104"/>
      <c r="EJ406" s="104"/>
      <c r="EK406" s="104"/>
      <c r="EL406" s="104"/>
      <c r="EM406" s="104"/>
      <c r="EN406" s="104"/>
      <c r="EO406" s="104"/>
      <c r="EP406" s="104"/>
      <c r="EQ406" s="104"/>
      <c r="ER406" s="104"/>
      <c r="ES406" s="104"/>
      <c r="ET406" s="104"/>
      <c r="EU406" s="104"/>
      <c r="EV406" s="104"/>
      <c r="EW406" s="104"/>
      <c r="EX406" s="104"/>
      <c r="EY406" s="104"/>
      <c r="EZ406" s="104"/>
      <c r="FA406" s="104"/>
      <c r="FB406" s="104"/>
      <c r="FC406" s="104"/>
      <c r="FD406" s="104"/>
      <c r="FE406" s="104"/>
      <c r="FF406" s="104"/>
      <c r="FG406" s="104"/>
      <c r="FH406" s="104"/>
      <c r="FI406" s="104"/>
      <c r="FJ406" s="104"/>
      <c r="FK406" s="104"/>
      <c r="FL406" s="104"/>
      <c r="FM406" s="104"/>
      <c r="FN406" s="104"/>
      <c r="FO406" s="104"/>
      <c r="FP406" s="104"/>
      <c r="FQ406" s="104"/>
      <c r="FR406" s="104"/>
      <c r="FS406" s="104"/>
      <c r="FT406" s="104"/>
      <c r="FU406" s="104"/>
      <c r="FV406" s="104"/>
      <c r="FW406" s="104"/>
      <c r="FX406" s="104"/>
      <c r="FY406" s="104"/>
      <c r="FZ406" s="104"/>
      <c r="GA406" s="104"/>
      <c r="GB406" s="104"/>
      <c r="GC406" s="104"/>
      <c r="GD406" s="104"/>
      <c r="GE406" s="104"/>
      <c r="GF406" s="104"/>
      <c r="GG406" s="104"/>
      <c r="GH406" s="104"/>
      <c r="GI406" s="104"/>
      <c r="GJ406" s="104"/>
      <c r="GK406" s="104"/>
      <c r="GL406" s="104"/>
      <c r="GM406" s="104"/>
      <c r="GN406" s="104"/>
      <c r="GO406" s="104"/>
      <c r="GP406" s="104"/>
      <c r="GQ406" s="104"/>
      <c r="GR406" s="104"/>
      <c r="GS406" s="104"/>
      <c r="GT406" s="104"/>
    </row>
    <row r="407" spans="8:202" s="6" customFormat="1">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c r="EA407" s="104"/>
      <c r="EB407" s="104"/>
      <c r="EC407" s="104"/>
      <c r="ED407" s="104"/>
      <c r="EE407" s="104"/>
      <c r="EF407" s="104"/>
      <c r="EG407" s="104"/>
      <c r="EH407" s="104"/>
      <c r="EI407" s="104"/>
      <c r="EJ407" s="104"/>
      <c r="EK407" s="104"/>
      <c r="EL407" s="104"/>
      <c r="EM407" s="104"/>
      <c r="EN407" s="104"/>
      <c r="EO407" s="104"/>
      <c r="EP407" s="104"/>
      <c r="EQ407" s="104"/>
      <c r="ER407" s="104"/>
      <c r="ES407" s="104"/>
      <c r="ET407" s="104"/>
      <c r="EU407" s="104"/>
      <c r="EV407" s="104"/>
      <c r="EW407" s="104"/>
      <c r="EX407" s="104"/>
      <c r="EY407" s="104"/>
      <c r="EZ407" s="104"/>
      <c r="FA407" s="104"/>
      <c r="FB407" s="104"/>
      <c r="FC407" s="104"/>
      <c r="FD407" s="104"/>
      <c r="FE407" s="104"/>
      <c r="FF407" s="104"/>
      <c r="FG407" s="104"/>
      <c r="FH407" s="104"/>
      <c r="FI407" s="104"/>
      <c r="FJ407" s="104"/>
      <c r="FK407" s="104"/>
      <c r="FL407" s="104"/>
      <c r="FM407" s="104"/>
      <c r="FN407" s="104"/>
      <c r="FO407" s="104"/>
      <c r="FP407" s="104"/>
      <c r="FQ407" s="104"/>
      <c r="FR407" s="104"/>
      <c r="FS407" s="104"/>
      <c r="FT407" s="104"/>
      <c r="FU407" s="104"/>
      <c r="FV407" s="104"/>
      <c r="FW407" s="104"/>
      <c r="FX407" s="104"/>
      <c r="FY407" s="104"/>
      <c r="FZ407" s="104"/>
      <c r="GA407" s="104"/>
      <c r="GB407" s="104"/>
      <c r="GC407" s="104"/>
      <c r="GD407" s="104"/>
      <c r="GE407" s="104"/>
      <c r="GF407" s="104"/>
      <c r="GG407" s="104"/>
      <c r="GH407" s="104"/>
      <c r="GI407" s="104"/>
      <c r="GJ407" s="104"/>
      <c r="GK407" s="104"/>
      <c r="GL407" s="104"/>
      <c r="GM407" s="104"/>
      <c r="GN407" s="104"/>
      <c r="GO407" s="104"/>
      <c r="GP407" s="104"/>
      <c r="GQ407" s="104"/>
      <c r="GR407" s="104"/>
      <c r="GS407" s="104"/>
      <c r="GT407" s="104"/>
    </row>
    <row r="408" spans="8:202" s="6" customFormat="1">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c r="EA408" s="104"/>
      <c r="EB408" s="104"/>
      <c r="EC408" s="104"/>
      <c r="ED408" s="104"/>
      <c r="EE408" s="104"/>
      <c r="EF408" s="104"/>
      <c r="EG408" s="104"/>
      <c r="EH408" s="104"/>
      <c r="EI408" s="104"/>
      <c r="EJ408" s="104"/>
      <c r="EK408" s="104"/>
      <c r="EL408" s="104"/>
      <c r="EM408" s="104"/>
      <c r="EN408" s="104"/>
      <c r="EO408" s="104"/>
      <c r="EP408" s="104"/>
      <c r="EQ408" s="104"/>
      <c r="ER408" s="104"/>
      <c r="ES408" s="104"/>
      <c r="ET408" s="104"/>
      <c r="EU408" s="104"/>
      <c r="EV408" s="104"/>
      <c r="EW408" s="104"/>
      <c r="EX408" s="104"/>
      <c r="EY408" s="104"/>
      <c r="EZ408" s="104"/>
      <c r="FA408" s="104"/>
      <c r="FB408" s="104"/>
      <c r="FC408" s="104"/>
      <c r="FD408" s="104"/>
      <c r="FE408" s="104"/>
      <c r="FF408" s="104"/>
      <c r="FG408" s="104"/>
      <c r="FH408" s="104"/>
      <c r="FI408" s="104"/>
      <c r="FJ408" s="104"/>
      <c r="FK408" s="104"/>
      <c r="FL408" s="104"/>
      <c r="FM408" s="104"/>
      <c r="FN408" s="104"/>
      <c r="FO408" s="104"/>
      <c r="FP408" s="104"/>
      <c r="FQ408" s="104"/>
      <c r="FR408" s="104"/>
      <c r="FS408" s="104"/>
      <c r="FT408" s="104"/>
      <c r="FU408" s="104"/>
      <c r="FV408" s="104"/>
      <c r="FW408" s="104"/>
      <c r="FX408" s="104"/>
      <c r="FY408" s="104"/>
      <c r="FZ408" s="104"/>
      <c r="GA408" s="104"/>
      <c r="GB408" s="104"/>
      <c r="GC408" s="104"/>
      <c r="GD408" s="104"/>
      <c r="GE408" s="104"/>
      <c r="GF408" s="104"/>
      <c r="GG408" s="104"/>
      <c r="GH408" s="104"/>
      <c r="GI408" s="104"/>
      <c r="GJ408" s="104"/>
      <c r="GK408" s="104"/>
      <c r="GL408" s="104"/>
      <c r="GM408" s="104"/>
      <c r="GN408" s="104"/>
      <c r="GO408" s="104"/>
      <c r="GP408" s="104"/>
      <c r="GQ408" s="104"/>
      <c r="GR408" s="104"/>
      <c r="GS408" s="104"/>
      <c r="GT408" s="104"/>
    </row>
    <row r="409" spans="8:202" s="6" customFormat="1">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c r="EA409" s="104"/>
      <c r="EB409" s="104"/>
      <c r="EC409" s="104"/>
      <c r="ED409" s="104"/>
      <c r="EE409" s="104"/>
      <c r="EF409" s="104"/>
      <c r="EG409" s="104"/>
      <c r="EH409" s="104"/>
      <c r="EI409" s="104"/>
      <c r="EJ409" s="104"/>
      <c r="EK409" s="104"/>
      <c r="EL409" s="104"/>
      <c r="EM409" s="104"/>
      <c r="EN409" s="104"/>
      <c r="EO409" s="104"/>
      <c r="EP409" s="104"/>
      <c r="EQ409" s="104"/>
      <c r="ER409" s="104"/>
      <c r="ES409" s="104"/>
      <c r="ET409" s="104"/>
      <c r="EU409" s="104"/>
      <c r="EV409" s="104"/>
      <c r="EW409" s="104"/>
      <c r="EX409" s="104"/>
      <c r="EY409" s="104"/>
      <c r="EZ409" s="104"/>
      <c r="FA409" s="104"/>
      <c r="FB409" s="104"/>
      <c r="FC409" s="104"/>
      <c r="FD409" s="104"/>
      <c r="FE409" s="104"/>
      <c r="FF409" s="104"/>
      <c r="FG409" s="104"/>
      <c r="FH409" s="104"/>
      <c r="FI409" s="104"/>
      <c r="FJ409" s="104"/>
      <c r="FK409" s="104"/>
      <c r="FL409" s="104"/>
      <c r="FM409" s="104"/>
      <c r="FN409" s="104"/>
      <c r="FO409" s="104"/>
      <c r="FP409" s="104"/>
      <c r="FQ409" s="104"/>
      <c r="FR409" s="104"/>
      <c r="FS409" s="104"/>
      <c r="FT409" s="104"/>
      <c r="FU409" s="104"/>
      <c r="FV409" s="104"/>
      <c r="FW409" s="104"/>
      <c r="FX409" s="104"/>
      <c r="FY409" s="104"/>
      <c r="FZ409" s="104"/>
      <c r="GA409" s="104"/>
      <c r="GB409" s="104"/>
      <c r="GC409" s="104"/>
      <c r="GD409" s="104"/>
      <c r="GE409" s="104"/>
      <c r="GF409" s="104"/>
      <c r="GG409" s="104"/>
      <c r="GH409" s="104"/>
      <c r="GI409" s="104"/>
      <c r="GJ409" s="104"/>
      <c r="GK409" s="104"/>
      <c r="GL409" s="104"/>
      <c r="GM409" s="104"/>
      <c r="GN409" s="104"/>
      <c r="GO409" s="104"/>
      <c r="GP409" s="104"/>
      <c r="GQ409" s="104"/>
      <c r="GR409" s="104"/>
      <c r="GS409" s="104"/>
      <c r="GT409" s="104"/>
    </row>
    <row r="410" spans="8:202" s="6" customFormat="1">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c r="EA410" s="104"/>
      <c r="EB410" s="104"/>
      <c r="EC410" s="104"/>
      <c r="ED410" s="104"/>
      <c r="EE410" s="104"/>
      <c r="EF410" s="104"/>
      <c r="EG410" s="104"/>
      <c r="EH410" s="104"/>
      <c r="EI410" s="104"/>
      <c r="EJ410" s="104"/>
      <c r="EK410" s="104"/>
      <c r="EL410" s="104"/>
      <c r="EM410" s="104"/>
      <c r="EN410" s="104"/>
      <c r="EO410" s="104"/>
      <c r="EP410" s="104"/>
      <c r="EQ410" s="104"/>
      <c r="ER410" s="104"/>
      <c r="ES410" s="104"/>
      <c r="ET410" s="104"/>
      <c r="EU410" s="104"/>
      <c r="EV410" s="104"/>
      <c r="EW410" s="104"/>
      <c r="EX410" s="104"/>
      <c r="EY410" s="104"/>
      <c r="EZ410" s="104"/>
      <c r="FA410" s="104"/>
      <c r="FB410" s="104"/>
      <c r="FC410" s="104"/>
      <c r="FD410" s="104"/>
      <c r="FE410" s="104"/>
      <c r="FF410" s="104"/>
      <c r="FG410" s="104"/>
      <c r="FH410" s="104"/>
      <c r="FI410" s="104"/>
      <c r="FJ410" s="104"/>
      <c r="FK410" s="104"/>
      <c r="FL410" s="104"/>
      <c r="FM410" s="104"/>
      <c r="FN410" s="104"/>
      <c r="FO410" s="104"/>
      <c r="FP410" s="104"/>
      <c r="FQ410" s="104"/>
      <c r="FR410" s="104"/>
      <c r="FS410" s="104"/>
      <c r="FT410" s="104"/>
      <c r="FU410" s="104"/>
      <c r="FV410" s="104"/>
      <c r="FW410" s="104"/>
      <c r="FX410" s="104"/>
      <c r="FY410" s="104"/>
      <c r="FZ410" s="104"/>
      <c r="GA410" s="104"/>
      <c r="GB410" s="104"/>
      <c r="GC410" s="104"/>
      <c r="GD410" s="104"/>
      <c r="GE410" s="104"/>
      <c r="GF410" s="104"/>
      <c r="GG410" s="104"/>
      <c r="GH410" s="104"/>
      <c r="GI410" s="104"/>
      <c r="GJ410" s="104"/>
      <c r="GK410" s="104"/>
      <c r="GL410" s="104"/>
      <c r="GM410" s="104"/>
      <c r="GN410" s="104"/>
      <c r="GO410" s="104"/>
      <c r="GP410" s="104"/>
      <c r="GQ410" s="104"/>
      <c r="GR410" s="104"/>
      <c r="GS410" s="104"/>
      <c r="GT410" s="104"/>
    </row>
    <row r="411" spans="8:202" s="6" customFormat="1">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4"/>
      <c r="FU411" s="104"/>
      <c r="FV411" s="104"/>
      <c r="FW411" s="104"/>
      <c r="FX411" s="104"/>
      <c r="FY411" s="104"/>
      <c r="FZ411" s="104"/>
      <c r="GA411" s="104"/>
      <c r="GB411" s="104"/>
      <c r="GC411" s="104"/>
      <c r="GD411" s="104"/>
      <c r="GE411" s="104"/>
      <c r="GF411" s="104"/>
      <c r="GG411" s="104"/>
      <c r="GH411" s="104"/>
      <c r="GI411" s="104"/>
      <c r="GJ411" s="104"/>
      <c r="GK411" s="104"/>
      <c r="GL411" s="104"/>
      <c r="GM411" s="104"/>
      <c r="GN411" s="104"/>
      <c r="GO411" s="104"/>
      <c r="GP411" s="104"/>
      <c r="GQ411" s="104"/>
      <c r="GR411" s="104"/>
      <c r="GS411" s="104"/>
      <c r="GT411" s="104"/>
    </row>
    <row r="412" spans="8:202" s="6" customFormat="1">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c r="EA412" s="104"/>
      <c r="EB412" s="104"/>
      <c r="EC412" s="104"/>
      <c r="ED412" s="104"/>
      <c r="EE412" s="104"/>
      <c r="EF412" s="104"/>
      <c r="EG412" s="104"/>
      <c r="EH412" s="104"/>
      <c r="EI412" s="104"/>
      <c r="EJ412" s="104"/>
      <c r="EK412" s="104"/>
      <c r="EL412" s="104"/>
      <c r="EM412" s="104"/>
      <c r="EN412" s="104"/>
      <c r="EO412" s="104"/>
      <c r="EP412" s="104"/>
      <c r="EQ412" s="104"/>
      <c r="ER412" s="104"/>
      <c r="ES412" s="104"/>
      <c r="ET412" s="104"/>
      <c r="EU412" s="104"/>
      <c r="EV412" s="104"/>
      <c r="EW412" s="104"/>
      <c r="EX412" s="104"/>
      <c r="EY412" s="104"/>
      <c r="EZ412" s="104"/>
      <c r="FA412" s="104"/>
      <c r="FB412" s="104"/>
      <c r="FC412" s="104"/>
      <c r="FD412" s="104"/>
      <c r="FE412" s="104"/>
      <c r="FF412" s="104"/>
      <c r="FG412" s="104"/>
      <c r="FH412" s="104"/>
      <c r="FI412" s="104"/>
      <c r="FJ412" s="104"/>
      <c r="FK412" s="104"/>
      <c r="FL412" s="104"/>
      <c r="FM412" s="104"/>
      <c r="FN412" s="104"/>
      <c r="FO412" s="104"/>
      <c r="FP412" s="104"/>
      <c r="FQ412" s="104"/>
      <c r="FR412" s="104"/>
      <c r="FS412" s="104"/>
      <c r="FT412" s="104"/>
      <c r="FU412" s="104"/>
      <c r="FV412" s="104"/>
      <c r="FW412" s="104"/>
      <c r="FX412" s="104"/>
      <c r="FY412" s="104"/>
      <c r="FZ412" s="104"/>
      <c r="GA412" s="104"/>
      <c r="GB412" s="104"/>
      <c r="GC412" s="104"/>
      <c r="GD412" s="104"/>
      <c r="GE412" s="104"/>
      <c r="GF412" s="104"/>
      <c r="GG412" s="104"/>
      <c r="GH412" s="104"/>
      <c r="GI412" s="104"/>
      <c r="GJ412" s="104"/>
      <c r="GK412" s="104"/>
      <c r="GL412" s="104"/>
      <c r="GM412" s="104"/>
      <c r="GN412" s="104"/>
      <c r="GO412" s="104"/>
      <c r="GP412" s="104"/>
      <c r="GQ412" s="104"/>
      <c r="GR412" s="104"/>
      <c r="GS412" s="104"/>
      <c r="GT412" s="104"/>
    </row>
    <row r="413" spans="8:202" s="6" customFormat="1">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c r="EA413" s="104"/>
      <c r="EB413" s="104"/>
      <c r="EC413" s="104"/>
      <c r="ED413" s="104"/>
      <c r="EE413" s="104"/>
      <c r="EF413" s="104"/>
      <c r="EG413" s="104"/>
      <c r="EH413" s="104"/>
      <c r="EI413" s="104"/>
      <c r="EJ413" s="104"/>
      <c r="EK413" s="104"/>
      <c r="EL413" s="104"/>
      <c r="EM413" s="104"/>
      <c r="EN413" s="104"/>
      <c r="EO413" s="104"/>
      <c r="EP413" s="104"/>
      <c r="EQ413" s="104"/>
      <c r="ER413" s="104"/>
      <c r="ES413" s="104"/>
      <c r="ET413" s="104"/>
      <c r="EU413" s="104"/>
      <c r="EV413" s="104"/>
      <c r="EW413" s="104"/>
      <c r="EX413" s="104"/>
      <c r="EY413" s="104"/>
      <c r="EZ413" s="104"/>
      <c r="FA413" s="104"/>
      <c r="FB413" s="104"/>
      <c r="FC413" s="104"/>
      <c r="FD413" s="104"/>
      <c r="FE413" s="104"/>
      <c r="FF413" s="104"/>
      <c r="FG413" s="104"/>
      <c r="FH413" s="104"/>
      <c r="FI413" s="104"/>
      <c r="FJ413" s="104"/>
      <c r="FK413" s="104"/>
      <c r="FL413" s="104"/>
      <c r="FM413" s="104"/>
      <c r="FN413" s="104"/>
      <c r="FO413" s="104"/>
      <c r="FP413" s="104"/>
      <c r="FQ413" s="104"/>
      <c r="FR413" s="104"/>
      <c r="FS413" s="104"/>
      <c r="FT413" s="104"/>
      <c r="FU413" s="104"/>
      <c r="FV413" s="104"/>
      <c r="FW413" s="104"/>
      <c r="FX413" s="104"/>
      <c r="FY413" s="104"/>
      <c r="FZ413" s="104"/>
      <c r="GA413" s="104"/>
      <c r="GB413" s="104"/>
      <c r="GC413" s="104"/>
      <c r="GD413" s="104"/>
      <c r="GE413" s="104"/>
      <c r="GF413" s="104"/>
      <c r="GG413" s="104"/>
      <c r="GH413" s="104"/>
      <c r="GI413" s="104"/>
      <c r="GJ413" s="104"/>
      <c r="GK413" s="104"/>
      <c r="GL413" s="104"/>
      <c r="GM413" s="104"/>
      <c r="GN413" s="104"/>
      <c r="GO413" s="104"/>
      <c r="GP413" s="104"/>
      <c r="GQ413" s="104"/>
      <c r="GR413" s="104"/>
      <c r="GS413" s="104"/>
      <c r="GT413" s="104"/>
    </row>
    <row r="414" spans="8:202" s="6" customFormat="1">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c r="EA414" s="104"/>
      <c r="EB414" s="104"/>
      <c r="EC414" s="104"/>
      <c r="ED414" s="104"/>
      <c r="EE414" s="104"/>
      <c r="EF414" s="104"/>
      <c r="EG414" s="104"/>
      <c r="EH414" s="104"/>
      <c r="EI414" s="104"/>
      <c r="EJ414" s="104"/>
      <c r="EK414" s="104"/>
      <c r="EL414" s="104"/>
      <c r="EM414" s="104"/>
      <c r="EN414" s="104"/>
      <c r="EO414" s="104"/>
      <c r="EP414" s="104"/>
      <c r="EQ414" s="104"/>
      <c r="ER414" s="104"/>
      <c r="ES414" s="104"/>
      <c r="ET414" s="104"/>
      <c r="EU414" s="104"/>
      <c r="EV414" s="104"/>
      <c r="EW414" s="104"/>
      <c r="EX414" s="104"/>
      <c r="EY414" s="104"/>
      <c r="EZ414" s="104"/>
      <c r="FA414" s="104"/>
      <c r="FB414" s="104"/>
      <c r="FC414" s="104"/>
      <c r="FD414" s="104"/>
      <c r="FE414" s="104"/>
      <c r="FF414" s="104"/>
      <c r="FG414" s="104"/>
      <c r="FH414" s="104"/>
      <c r="FI414" s="104"/>
      <c r="FJ414" s="104"/>
      <c r="FK414" s="104"/>
      <c r="FL414" s="104"/>
      <c r="FM414" s="104"/>
      <c r="FN414" s="104"/>
      <c r="FO414" s="104"/>
      <c r="FP414" s="104"/>
      <c r="FQ414" s="104"/>
      <c r="FR414" s="104"/>
      <c r="FS414" s="104"/>
      <c r="FT414" s="104"/>
      <c r="FU414" s="104"/>
      <c r="FV414" s="104"/>
      <c r="FW414" s="104"/>
      <c r="FX414" s="104"/>
      <c r="FY414" s="104"/>
      <c r="FZ414" s="104"/>
      <c r="GA414" s="104"/>
      <c r="GB414" s="104"/>
      <c r="GC414" s="104"/>
      <c r="GD414" s="104"/>
      <c r="GE414" s="104"/>
      <c r="GF414" s="104"/>
      <c r="GG414" s="104"/>
      <c r="GH414" s="104"/>
      <c r="GI414" s="104"/>
      <c r="GJ414" s="104"/>
      <c r="GK414" s="104"/>
      <c r="GL414" s="104"/>
      <c r="GM414" s="104"/>
      <c r="GN414" s="104"/>
      <c r="GO414" s="104"/>
      <c r="GP414" s="104"/>
      <c r="GQ414" s="104"/>
      <c r="GR414" s="104"/>
      <c r="GS414" s="104"/>
      <c r="GT414" s="104"/>
    </row>
    <row r="415" spans="8:202" s="6" customFormat="1">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c r="EA415" s="104"/>
      <c r="EB415" s="104"/>
      <c r="EC415" s="104"/>
      <c r="ED415" s="104"/>
      <c r="EE415" s="104"/>
      <c r="EF415" s="104"/>
      <c r="EG415" s="104"/>
      <c r="EH415" s="104"/>
      <c r="EI415" s="104"/>
      <c r="EJ415" s="104"/>
      <c r="EK415" s="104"/>
      <c r="EL415" s="104"/>
      <c r="EM415" s="104"/>
      <c r="EN415" s="104"/>
      <c r="EO415" s="104"/>
      <c r="EP415" s="104"/>
      <c r="EQ415" s="104"/>
      <c r="ER415" s="104"/>
      <c r="ES415" s="104"/>
      <c r="ET415" s="104"/>
      <c r="EU415" s="104"/>
      <c r="EV415" s="104"/>
      <c r="EW415" s="104"/>
      <c r="EX415" s="104"/>
      <c r="EY415" s="104"/>
      <c r="EZ415" s="104"/>
      <c r="FA415" s="104"/>
      <c r="FB415" s="104"/>
      <c r="FC415" s="104"/>
      <c r="FD415" s="104"/>
      <c r="FE415" s="104"/>
      <c r="FF415" s="104"/>
      <c r="FG415" s="104"/>
      <c r="FH415" s="104"/>
      <c r="FI415" s="104"/>
      <c r="FJ415" s="104"/>
      <c r="FK415" s="104"/>
      <c r="FL415" s="104"/>
      <c r="FM415" s="104"/>
      <c r="FN415" s="104"/>
      <c r="FO415" s="104"/>
      <c r="FP415" s="104"/>
      <c r="FQ415" s="104"/>
      <c r="FR415" s="104"/>
      <c r="FS415" s="104"/>
      <c r="FT415" s="104"/>
      <c r="FU415" s="104"/>
      <c r="FV415" s="104"/>
      <c r="FW415" s="104"/>
      <c r="FX415" s="104"/>
      <c r="FY415" s="104"/>
      <c r="FZ415" s="104"/>
      <c r="GA415" s="104"/>
      <c r="GB415" s="104"/>
      <c r="GC415" s="104"/>
      <c r="GD415" s="104"/>
      <c r="GE415" s="104"/>
      <c r="GF415" s="104"/>
      <c r="GG415" s="104"/>
      <c r="GH415" s="104"/>
      <c r="GI415" s="104"/>
      <c r="GJ415" s="104"/>
      <c r="GK415" s="104"/>
      <c r="GL415" s="104"/>
      <c r="GM415" s="104"/>
      <c r="GN415" s="104"/>
      <c r="GO415" s="104"/>
      <c r="GP415" s="104"/>
      <c r="GQ415" s="104"/>
      <c r="GR415" s="104"/>
      <c r="GS415" s="104"/>
      <c r="GT415" s="104"/>
    </row>
    <row r="416" spans="8:202" s="6" customFormat="1">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c r="EA416" s="104"/>
      <c r="EB416" s="104"/>
      <c r="EC416" s="104"/>
      <c r="ED416" s="104"/>
      <c r="EE416" s="104"/>
      <c r="EF416" s="104"/>
      <c r="EG416" s="104"/>
      <c r="EH416" s="104"/>
      <c r="EI416" s="104"/>
      <c r="EJ416" s="104"/>
      <c r="EK416" s="104"/>
      <c r="EL416" s="104"/>
      <c r="EM416" s="104"/>
      <c r="EN416" s="104"/>
      <c r="EO416" s="104"/>
      <c r="EP416" s="104"/>
      <c r="EQ416" s="104"/>
      <c r="ER416" s="104"/>
      <c r="ES416" s="104"/>
      <c r="ET416" s="104"/>
      <c r="EU416" s="104"/>
      <c r="EV416" s="104"/>
      <c r="EW416" s="104"/>
      <c r="EX416" s="104"/>
      <c r="EY416" s="104"/>
      <c r="EZ416" s="104"/>
      <c r="FA416" s="104"/>
      <c r="FB416" s="104"/>
      <c r="FC416" s="104"/>
      <c r="FD416" s="104"/>
      <c r="FE416" s="104"/>
      <c r="FF416" s="104"/>
      <c r="FG416" s="104"/>
      <c r="FH416" s="104"/>
      <c r="FI416" s="104"/>
      <c r="FJ416" s="104"/>
      <c r="FK416" s="104"/>
      <c r="FL416" s="104"/>
      <c r="FM416" s="104"/>
      <c r="FN416" s="104"/>
      <c r="FO416" s="104"/>
      <c r="FP416" s="104"/>
      <c r="FQ416" s="104"/>
      <c r="FR416" s="104"/>
      <c r="FS416" s="104"/>
      <c r="FT416" s="104"/>
      <c r="FU416" s="104"/>
      <c r="FV416" s="104"/>
      <c r="FW416" s="104"/>
      <c r="FX416" s="104"/>
      <c r="FY416" s="104"/>
      <c r="FZ416" s="104"/>
      <c r="GA416" s="104"/>
      <c r="GB416" s="104"/>
      <c r="GC416" s="104"/>
      <c r="GD416" s="104"/>
      <c r="GE416" s="104"/>
      <c r="GF416" s="104"/>
      <c r="GG416" s="104"/>
      <c r="GH416" s="104"/>
      <c r="GI416" s="104"/>
      <c r="GJ416" s="104"/>
      <c r="GK416" s="104"/>
      <c r="GL416" s="104"/>
      <c r="GM416" s="104"/>
      <c r="GN416" s="104"/>
      <c r="GO416" s="104"/>
      <c r="GP416" s="104"/>
      <c r="GQ416" s="104"/>
      <c r="GR416" s="104"/>
      <c r="GS416" s="104"/>
      <c r="GT416" s="104"/>
    </row>
    <row r="417" spans="8:202" s="6" customFormat="1">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c r="EA417" s="104"/>
      <c r="EB417" s="104"/>
      <c r="EC417" s="104"/>
      <c r="ED417" s="104"/>
      <c r="EE417" s="104"/>
      <c r="EF417" s="104"/>
      <c r="EG417" s="104"/>
      <c r="EH417" s="104"/>
      <c r="EI417" s="104"/>
      <c r="EJ417" s="104"/>
      <c r="EK417" s="104"/>
      <c r="EL417" s="104"/>
      <c r="EM417" s="104"/>
      <c r="EN417" s="104"/>
      <c r="EO417" s="104"/>
      <c r="EP417" s="104"/>
      <c r="EQ417" s="104"/>
      <c r="ER417" s="104"/>
      <c r="ES417" s="104"/>
      <c r="ET417" s="104"/>
      <c r="EU417" s="104"/>
      <c r="EV417" s="104"/>
      <c r="EW417" s="104"/>
      <c r="EX417" s="104"/>
      <c r="EY417" s="104"/>
      <c r="EZ417" s="104"/>
      <c r="FA417" s="104"/>
      <c r="FB417" s="104"/>
      <c r="FC417" s="104"/>
      <c r="FD417" s="104"/>
      <c r="FE417" s="104"/>
      <c r="FF417" s="104"/>
      <c r="FG417" s="104"/>
      <c r="FH417" s="104"/>
      <c r="FI417" s="104"/>
      <c r="FJ417" s="104"/>
      <c r="FK417" s="104"/>
      <c r="FL417" s="104"/>
      <c r="FM417" s="104"/>
      <c r="FN417" s="104"/>
      <c r="FO417" s="104"/>
      <c r="FP417" s="104"/>
      <c r="FQ417" s="104"/>
      <c r="FR417" s="104"/>
      <c r="FS417" s="104"/>
      <c r="FT417" s="104"/>
      <c r="FU417" s="104"/>
      <c r="FV417" s="104"/>
      <c r="FW417" s="104"/>
      <c r="FX417" s="104"/>
      <c r="FY417" s="104"/>
      <c r="FZ417" s="104"/>
      <c r="GA417" s="104"/>
      <c r="GB417" s="104"/>
      <c r="GC417" s="104"/>
      <c r="GD417" s="104"/>
      <c r="GE417" s="104"/>
      <c r="GF417" s="104"/>
      <c r="GG417" s="104"/>
      <c r="GH417" s="104"/>
      <c r="GI417" s="104"/>
      <c r="GJ417" s="104"/>
      <c r="GK417" s="104"/>
      <c r="GL417" s="104"/>
      <c r="GM417" s="104"/>
      <c r="GN417" s="104"/>
      <c r="GO417" s="104"/>
      <c r="GP417" s="104"/>
      <c r="GQ417" s="104"/>
      <c r="GR417" s="104"/>
      <c r="GS417" s="104"/>
      <c r="GT417" s="104"/>
    </row>
    <row r="418" spans="8:202" s="6" customFormat="1">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c r="EA418" s="104"/>
      <c r="EB418" s="104"/>
      <c r="EC418" s="104"/>
      <c r="ED418" s="104"/>
      <c r="EE418" s="104"/>
      <c r="EF418" s="104"/>
      <c r="EG418" s="104"/>
      <c r="EH418" s="104"/>
      <c r="EI418" s="104"/>
      <c r="EJ418" s="104"/>
      <c r="EK418" s="104"/>
      <c r="EL418" s="104"/>
      <c r="EM418" s="104"/>
      <c r="EN418" s="104"/>
      <c r="EO418" s="104"/>
      <c r="EP418" s="104"/>
      <c r="EQ418" s="104"/>
      <c r="ER418" s="104"/>
      <c r="ES418" s="104"/>
      <c r="ET418" s="104"/>
      <c r="EU418" s="104"/>
      <c r="EV418" s="104"/>
      <c r="EW418" s="104"/>
      <c r="EX418" s="104"/>
      <c r="EY418" s="104"/>
      <c r="EZ418" s="104"/>
      <c r="FA418" s="104"/>
      <c r="FB418" s="104"/>
      <c r="FC418" s="104"/>
      <c r="FD418" s="104"/>
      <c r="FE418" s="104"/>
      <c r="FF418" s="104"/>
      <c r="FG418" s="104"/>
      <c r="FH418" s="104"/>
      <c r="FI418" s="104"/>
      <c r="FJ418" s="104"/>
      <c r="FK418" s="104"/>
      <c r="FL418" s="104"/>
      <c r="FM418" s="104"/>
      <c r="FN418" s="104"/>
      <c r="FO418" s="104"/>
      <c r="FP418" s="104"/>
      <c r="FQ418" s="104"/>
      <c r="FR418" s="104"/>
      <c r="FS418" s="104"/>
      <c r="FT418" s="104"/>
      <c r="FU418" s="104"/>
      <c r="FV418" s="104"/>
      <c r="FW418" s="104"/>
      <c r="FX418" s="104"/>
      <c r="FY418" s="104"/>
      <c r="FZ418" s="104"/>
      <c r="GA418" s="104"/>
      <c r="GB418" s="104"/>
      <c r="GC418" s="104"/>
      <c r="GD418" s="104"/>
      <c r="GE418" s="104"/>
      <c r="GF418" s="104"/>
      <c r="GG418" s="104"/>
      <c r="GH418" s="104"/>
      <c r="GI418" s="104"/>
      <c r="GJ418" s="104"/>
      <c r="GK418" s="104"/>
      <c r="GL418" s="104"/>
      <c r="GM418" s="104"/>
      <c r="GN418" s="104"/>
      <c r="GO418" s="104"/>
      <c r="GP418" s="104"/>
      <c r="GQ418" s="104"/>
      <c r="GR418" s="104"/>
      <c r="GS418" s="104"/>
      <c r="GT418" s="104"/>
    </row>
    <row r="419" spans="8:202" s="6" customFormat="1">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c r="EA419" s="104"/>
      <c r="EB419" s="104"/>
      <c r="EC419" s="104"/>
      <c r="ED419" s="104"/>
      <c r="EE419" s="104"/>
      <c r="EF419" s="104"/>
      <c r="EG419" s="104"/>
      <c r="EH419" s="104"/>
      <c r="EI419" s="104"/>
      <c r="EJ419" s="104"/>
      <c r="EK419" s="104"/>
      <c r="EL419" s="104"/>
      <c r="EM419" s="104"/>
      <c r="EN419" s="104"/>
      <c r="EO419" s="104"/>
      <c r="EP419" s="104"/>
      <c r="EQ419" s="104"/>
      <c r="ER419" s="104"/>
      <c r="ES419" s="104"/>
      <c r="ET419" s="104"/>
      <c r="EU419" s="104"/>
      <c r="EV419" s="104"/>
      <c r="EW419" s="104"/>
      <c r="EX419" s="104"/>
      <c r="EY419" s="104"/>
      <c r="EZ419" s="104"/>
      <c r="FA419" s="104"/>
      <c r="FB419" s="104"/>
      <c r="FC419" s="104"/>
      <c r="FD419" s="104"/>
      <c r="FE419" s="104"/>
      <c r="FF419" s="104"/>
      <c r="FG419" s="104"/>
      <c r="FH419" s="104"/>
      <c r="FI419" s="104"/>
      <c r="FJ419" s="104"/>
      <c r="FK419" s="104"/>
      <c r="FL419" s="104"/>
      <c r="FM419" s="104"/>
      <c r="FN419" s="104"/>
      <c r="FO419" s="104"/>
      <c r="FP419" s="104"/>
      <c r="FQ419" s="104"/>
      <c r="FR419" s="104"/>
      <c r="FS419" s="104"/>
      <c r="FT419" s="104"/>
      <c r="FU419" s="104"/>
      <c r="FV419" s="104"/>
      <c r="FW419" s="104"/>
      <c r="FX419" s="104"/>
      <c r="FY419" s="104"/>
      <c r="FZ419" s="104"/>
      <c r="GA419" s="104"/>
      <c r="GB419" s="104"/>
      <c r="GC419" s="104"/>
      <c r="GD419" s="104"/>
      <c r="GE419" s="104"/>
      <c r="GF419" s="104"/>
      <c r="GG419" s="104"/>
      <c r="GH419" s="104"/>
      <c r="GI419" s="104"/>
      <c r="GJ419" s="104"/>
      <c r="GK419" s="104"/>
      <c r="GL419" s="104"/>
      <c r="GM419" s="104"/>
      <c r="GN419" s="104"/>
      <c r="GO419" s="104"/>
      <c r="GP419" s="104"/>
      <c r="GQ419" s="104"/>
      <c r="GR419" s="104"/>
      <c r="GS419" s="104"/>
      <c r="GT419" s="104"/>
    </row>
    <row r="420" spans="8:202" s="6" customFormat="1">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c r="EA420" s="104"/>
      <c r="EB420" s="104"/>
      <c r="EC420" s="104"/>
      <c r="ED420" s="104"/>
      <c r="EE420" s="104"/>
      <c r="EF420" s="104"/>
      <c r="EG420" s="104"/>
      <c r="EH420" s="104"/>
      <c r="EI420" s="104"/>
      <c r="EJ420" s="104"/>
      <c r="EK420" s="104"/>
      <c r="EL420" s="104"/>
      <c r="EM420" s="104"/>
      <c r="EN420" s="104"/>
      <c r="EO420" s="104"/>
      <c r="EP420" s="104"/>
      <c r="EQ420" s="104"/>
      <c r="ER420" s="104"/>
      <c r="ES420" s="104"/>
      <c r="ET420" s="104"/>
      <c r="EU420" s="104"/>
      <c r="EV420" s="104"/>
      <c r="EW420" s="104"/>
      <c r="EX420" s="104"/>
      <c r="EY420" s="104"/>
      <c r="EZ420" s="104"/>
      <c r="FA420" s="104"/>
      <c r="FB420" s="104"/>
      <c r="FC420" s="104"/>
      <c r="FD420" s="104"/>
      <c r="FE420" s="104"/>
      <c r="FF420" s="104"/>
      <c r="FG420" s="104"/>
      <c r="FH420" s="104"/>
      <c r="FI420" s="104"/>
      <c r="FJ420" s="104"/>
      <c r="FK420" s="104"/>
      <c r="FL420" s="104"/>
      <c r="FM420" s="104"/>
      <c r="FN420" s="104"/>
      <c r="FO420" s="104"/>
      <c r="FP420" s="104"/>
      <c r="FQ420" s="104"/>
      <c r="FR420" s="104"/>
      <c r="FS420" s="104"/>
      <c r="FT420" s="104"/>
      <c r="FU420" s="104"/>
      <c r="FV420" s="104"/>
      <c r="FW420" s="104"/>
      <c r="FX420" s="104"/>
      <c r="FY420" s="104"/>
      <c r="FZ420" s="104"/>
      <c r="GA420" s="104"/>
      <c r="GB420" s="104"/>
      <c r="GC420" s="104"/>
      <c r="GD420" s="104"/>
      <c r="GE420" s="104"/>
      <c r="GF420" s="104"/>
      <c r="GG420" s="104"/>
      <c r="GH420" s="104"/>
      <c r="GI420" s="104"/>
      <c r="GJ420" s="104"/>
      <c r="GK420" s="104"/>
      <c r="GL420" s="104"/>
      <c r="GM420" s="104"/>
      <c r="GN420" s="104"/>
      <c r="GO420" s="104"/>
      <c r="GP420" s="104"/>
      <c r="GQ420" s="104"/>
      <c r="GR420" s="104"/>
      <c r="GS420" s="104"/>
      <c r="GT420" s="104"/>
    </row>
    <row r="421" spans="8:202" s="6" customFormat="1">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c r="EA421" s="104"/>
      <c r="EB421" s="104"/>
      <c r="EC421" s="104"/>
      <c r="ED421" s="104"/>
      <c r="EE421" s="104"/>
      <c r="EF421" s="104"/>
      <c r="EG421" s="104"/>
      <c r="EH421" s="104"/>
      <c r="EI421" s="104"/>
      <c r="EJ421" s="104"/>
      <c r="EK421" s="104"/>
      <c r="EL421" s="104"/>
      <c r="EM421" s="104"/>
      <c r="EN421" s="104"/>
      <c r="EO421" s="104"/>
      <c r="EP421" s="104"/>
      <c r="EQ421" s="104"/>
      <c r="ER421" s="104"/>
      <c r="ES421" s="104"/>
      <c r="ET421" s="104"/>
      <c r="EU421" s="104"/>
      <c r="EV421" s="104"/>
      <c r="EW421" s="104"/>
      <c r="EX421" s="104"/>
      <c r="EY421" s="104"/>
      <c r="EZ421" s="104"/>
      <c r="FA421" s="104"/>
      <c r="FB421" s="104"/>
      <c r="FC421" s="104"/>
      <c r="FD421" s="104"/>
      <c r="FE421" s="104"/>
      <c r="FF421" s="104"/>
      <c r="FG421" s="104"/>
      <c r="FH421" s="104"/>
      <c r="FI421" s="104"/>
      <c r="FJ421" s="104"/>
      <c r="FK421" s="104"/>
      <c r="FL421" s="104"/>
      <c r="FM421" s="104"/>
      <c r="FN421" s="104"/>
      <c r="FO421" s="104"/>
      <c r="FP421" s="104"/>
      <c r="FQ421" s="104"/>
      <c r="FR421" s="104"/>
      <c r="FS421" s="104"/>
      <c r="FT421" s="104"/>
      <c r="FU421" s="104"/>
      <c r="FV421" s="104"/>
      <c r="FW421" s="104"/>
      <c r="FX421" s="104"/>
      <c r="FY421" s="104"/>
      <c r="FZ421" s="104"/>
      <c r="GA421" s="104"/>
      <c r="GB421" s="104"/>
      <c r="GC421" s="104"/>
      <c r="GD421" s="104"/>
      <c r="GE421" s="104"/>
      <c r="GF421" s="104"/>
      <c r="GG421" s="104"/>
      <c r="GH421" s="104"/>
      <c r="GI421" s="104"/>
      <c r="GJ421" s="104"/>
      <c r="GK421" s="104"/>
      <c r="GL421" s="104"/>
      <c r="GM421" s="104"/>
      <c r="GN421" s="104"/>
      <c r="GO421" s="104"/>
      <c r="GP421" s="104"/>
      <c r="GQ421" s="104"/>
      <c r="GR421" s="104"/>
      <c r="GS421" s="104"/>
      <c r="GT421" s="104"/>
    </row>
    <row r="422" spans="8:202" s="6" customFormat="1">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c r="EA422" s="104"/>
      <c r="EB422" s="104"/>
      <c r="EC422" s="104"/>
      <c r="ED422" s="104"/>
      <c r="EE422" s="104"/>
      <c r="EF422" s="104"/>
      <c r="EG422" s="104"/>
      <c r="EH422" s="104"/>
      <c r="EI422" s="104"/>
      <c r="EJ422" s="104"/>
      <c r="EK422" s="104"/>
      <c r="EL422" s="104"/>
      <c r="EM422" s="104"/>
      <c r="EN422" s="104"/>
      <c r="EO422" s="104"/>
      <c r="EP422" s="104"/>
      <c r="EQ422" s="104"/>
      <c r="ER422" s="104"/>
      <c r="ES422" s="104"/>
      <c r="ET422" s="104"/>
      <c r="EU422" s="104"/>
      <c r="EV422" s="104"/>
      <c r="EW422" s="104"/>
      <c r="EX422" s="104"/>
      <c r="EY422" s="104"/>
      <c r="EZ422" s="104"/>
      <c r="FA422" s="104"/>
      <c r="FB422" s="104"/>
      <c r="FC422" s="104"/>
      <c r="FD422" s="104"/>
      <c r="FE422" s="104"/>
      <c r="FF422" s="104"/>
      <c r="FG422" s="104"/>
      <c r="FH422" s="104"/>
      <c r="FI422" s="104"/>
      <c r="FJ422" s="104"/>
      <c r="FK422" s="104"/>
      <c r="FL422" s="104"/>
      <c r="FM422" s="104"/>
      <c r="FN422" s="104"/>
      <c r="FO422" s="104"/>
      <c r="FP422" s="104"/>
      <c r="FQ422" s="104"/>
      <c r="FR422" s="104"/>
      <c r="FS422" s="104"/>
      <c r="FT422" s="104"/>
      <c r="FU422" s="104"/>
      <c r="FV422" s="104"/>
      <c r="FW422" s="104"/>
      <c r="FX422" s="104"/>
      <c r="FY422" s="104"/>
      <c r="FZ422" s="104"/>
      <c r="GA422" s="104"/>
      <c r="GB422" s="104"/>
      <c r="GC422" s="104"/>
      <c r="GD422" s="104"/>
      <c r="GE422" s="104"/>
      <c r="GF422" s="104"/>
      <c r="GG422" s="104"/>
      <c r="GH422" s="104"/>
      <c r="GI422" s="104"/>
      <c r="GJ422" s="104"/>
      <c r="GK422" s="104"/>
      <c r="GL422" s="104"/>
      <c r="GM422" s="104"/>
      <c r="GN422" s="104"/>
      <c r="GO422" s="104"/>
      <c r="GP422" s="104"/>
      <c r="GQ422" s="104"/>
      <c r="GR422" s="104"/>
      <c r="GS422" s="104"/>
      <c r="GT422" s="104"/>
    </row>
    <row r="423" spans="8:202" s="6" customFormat="1">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c r="EA423" s="104"/>
      <c r="EB423" s="104"/>
      <c r="EC423" s="104"/>
      <c r="ED423" s="104"/>
      <c r="EE423" s="104"/>
      <c r="EF423" s="104"/>
      <c r="EG423" s="104"/>
      <c r="EH423" s="104"/>
      <c r="EI423" s="104"/>
      <c r="EJ423" s="104"/>
      <c r="EK423" s="104"/>
      <c r="EL423" s="104"/>
      <c r="EM423" s="104"/>
      <c r="EN423" s="104"/>
      <c r="EO423" s="104"/>
      <c r="EP423" s="104"/>
      <c r="EQ423" s="104"/>
      <c r="ER423" s="104"/>
      <c r="ES423" s="104"/>
      <c r="ET423" s="104"/>
      <c r="EU423" s="104"/>
      <c r="EV423" s="104"/>
      <c r="EW423" s="104"/>
      <c r="EX423" s="104"/>
      <c r="EY423" s="104"/>
      <c r="EZ423" s="104"/>
      <c r="FA423" s="104"/>
      <c r="FB423" s="104"/>
      <c r="FC423" s="104"/>
      <c r="FD423" s="104"/>
      <c r="FE423" s="104"/>
      <c r="FF423" s="104"/>
      <c r="FG423" s="104"/>
      <c r="FH423" s="104"/>
      <c r="FI423" s="104"/>
      <c r="FJ423" s="104"/>
      <c r="FK423" s="104"/>
      <c r="FL423" s="104"/>
      <c r="FM423" s="104"/>
      <c r="FN423" s="104"/>
      <c r="FO423" s="104"/>
      <c r="FP423" s="104"/>
      <c r="FQ423" s="104"/>
      <c r="FR423" s="104"/>
      <c r="FS423" s="104"/>
      <c r="FT423" s="104"/>
      <c r="FU423" s="104"/>
      <c r="FV423" s="104"/>
      <c r="FW423" s="104"/>
      <c r="FX423" s="104"/>
      <c r="FY423" s="104"/>
      <c r="FZ423" s="104"/>
      <c r="GA423" s="104"/>
      <c r="GB423" s="104"/>
      <c r="GC423" s="104"/>
      <c r="GD423" s="104"/>
      <c r="GE423" s="104"/>
      <c r="GF423" s="104"/>
      <c r="GG423" s="104"/>
      <c r="GH423" s="104"/>
      <c r="GI423" s="104"/>
      <c r="GJ423" s="104"/>
      <c r="GK423" s="104"/>
      <c r="GL423" s="104"/>
      <c r="GM423" s="104"/>
      <c r="GN423" s="104"/>
      <c r="GO423" s="104"/>
      <c r="GP423" s="104"/>
      <c r="GQ423" s="104"/>
      <c r="GR423" s="104"/>
      <c r="GS423" s="104"/>
      <c r="GT423" s="104"/>
    </row>
    <row r="424" spans="8:202" s="6" customFormat="1">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c r="EA424" s="104"/>
      <c r="EB424" s="104"/>
      <c r="EC424" s="104"/>
      <c r="ED424" s="104"/>
      <c r="EE424" s="104"/>
      <c r="EF424" s="104"/>
      <c r="EG424" s="104"/>
      <c r="EH424" s="104"/>
      <c r="EI424" s="104"/>
      <c r="EJ424" s="104"/>
      <c r="EK424" s="104"/>
      <c r="EL424" s="104"/>
      <c r="EM424" s="104"/>
      <c r="EN424" s="104"/>
      <c r="EO424" s="104"/>
      <c r="EP424" s="104"/>
      <c r="EQ424" s="104"/>
      <c r="ER424" s="104"/>
      <c r="ES424" s="104"/>
      <c r="ET424" s="104"/>
      <c r="EU424" s="104"/>
      <c r="EV424" s="104"/>
      <c r="EW424" s="104"/>
      <c r="EX424" s="104"/>
      <c r="EY424" s="104"/>
      <c r="EZ424" s="104"/>
      <c r="FA424" s="104"/>
      <c r="FB424" s="104"/>
      <c r="FC424" s="104"/>
      <c r="FD424" s="104"/>
      <c r="FE424" s="104"/>
      <c r="FF424" s="104"/>
      <c r="FG424" s="104"/>
      <c r="FH424" s="104"/>
      <c r="FI424" s="104"/>
      <c r="FJ424" s="104"/>
      <c r="FK424" s="104"/>
      <c r="FL424" s="104"/>
      <c r="FM424" s="104"/>
      <c r="FN424" s="104"/>
      <c r="FO424" s="104"/>
      <c r="FP424" s="104"/>
      <c r="FQ424" s="104"/>
      <c r="FR424" s="104"/>
      <c r="FS424" s="104"/>
      <c r="FT424" s="104"/>
      <c r="FU424" s="104"/>
      <c r="FV424" s="104"/>
      <c r="FW424" s="104"/>
      <c r="FX424" s="104"/>
      <c r="FY424" s="104"/>
      <c r="FZ424" s="104"/>
      <c r="GA424" s="104"/>
      <c r="GB424" s="104"/>
      <c r="GC424" s="104"/>
      <c r="GD424" s="104"/>
      <c r="GE424" s="104"/>
      <c r="GF424" s="104"/>
      <c r="GG424" s="104"/>
      <c r="GH424" s="104"/>
      <c r="GI424" s="104"/>
      <c r="GJ424" s="104"/>
      <c r="GK424" s="104"/>
      <c r="GL424" s="104"/>
      <c r="GM424" s="104"/>
      <c r="GN424" s="104"/>
      <c r="GO424" s="104"/>
      <c r="GP424" s="104"/>
      <c r="GQ424" s="104"/>
      <c r="GR424" s="104"/>
      <c r="GS424" s="104"/>
      <c r="GT424" s="104"/>
    </row>
    <row r="425" spans="8:202" s="6" customFormat="1">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c r="EA425" s="104"/>
      <c r="EB425" s="104"/>
      <c r="EC425" s="104"/>
      <c r="ED425" s="104"/>
      <c r="EE425" s="104"/>
      <c r="EF425" s="104"/>
      <c r="EG425" s="104"/>
      <c r="EH425" s="104"/>
      <c r="EI425" s="104"/>
      <c r="EJ425" s="104"/>
      <c r="EK425" s="104"/>
      <c r="EL425" s="104"/>
      <c r="EM425" s="104"/>
      <c r="EN425" s="104"/>
      <c r="EO425" s="104"/>
      <c r="EP425" s="104"/>
      <c r="EQ425" s="104"/>
      <c r="ER425" s="104"/>
      <c r="ES425" s="104"/>
      <c r="ET425" s="104"/>
      <c r="EU425" s="104"/>
      <c r="EV425" s="104"/>
      <c r="EW425" s="104"/>
      <c r="EX425" s="104"/>
      <c r="EY425" s="104"/>
      <c r="EZ425" s="104"/>
      <c r="FA425" s="104"/>
      <c r="FB425" s="104"/>
      <c r="FC425" s="104"/>
      <c r="FD425" s="104"/>
      <c r="FE425" s="104"/>
      <c r="FF425" s="104"/>
      <c r="FG425" s="104"/>
      <c r="FH425" s="104"/>
      <c r="FI425" s="104"/>
      <c r="FJ425" s="104"/>
      <c r="FK425" s="104"/>
      <c r="FL425" s="104"/>
      <c r="FM425" s="104"/>
      <c r="FN425" s="104"/>
      <c r="FO425" s="104"/>
      <c r="FP425" s="104"/>
      <c r="FQ425" s="104"/>
      <c r="FR425" s="104"/>
      <c r="FS425" s="104"/>
      <c r="FT425" s="104"/>
      <c r="FU425" s="104"/>
      <c r="FV425" s="104"/>
      <c r="FW425" s="104"/>
      <c r="FX425" s="104"/>
      <c r="FY425" s="104"/>
      <c r="FZ425" s="104"/>
      <c r="GA425" s="104"/>
      <c r="GB425" s="104"/>
      <c r="GC425" s="104"/>
      <c r="GD425" s="104"/>
      <c r="GE425" s="104"/>
      <c r="GF425" s="104"/>
      <c r="GG425" s="104"/>
      <c r="GH425" s="104"/>
      <c r="GI425" s="104"/>
      <c r="GJ425" s="104"/>
      <c r="GK425" s="104"/>
      <c r="GL425" s="104"/>
      <c r="GM425" s="104"/>
      <c r="GN425" s="104"/>
      <c r="GO425" s="104"/>
      <c r="GP425" s="104"/>
      <c r="GQ425" s="104"/>
      <c r="GR425" s="104"/>
      <c r="GS425" s="104"/>
      <c r="GT425" s="104"/>
    </row>
    <row r="426" spans="8:202" s="6" customFormat="1">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c r="EA426" s="104"/>
      <c r="EB426" s="104"/>
      <c r="EC426" s="104"/>
      <c r="ED426" s="104"/>
      <c r="EE426" s="104"/>
      <c r="EF426" s="104"/>
      <c r="EG426" s="104"/>
      <c r="EH426" s="104"/>
      <c r="EI426" s="104"/>
      <c r="EJ426" s="104"/>
      <c r="EK426" s="104"/>
      <c r="EL426" s="104"/>
      <c r="EM426" s="104"/>
      <c r="EN426" s="104"/>
      <c r="EO426" s="104"/>
      <c r="EP426" s="104"/>
      <c r="EQ426" s="104"/>
      <c r="ER426" s="104"/>
      <c r="ES426" s="104"/>
      <c r="ET426" s="104"/>
      <c r="EU426" s="104"/>
      <c r="EV426" s="104"/>
      <c r="EW426" s="104"/>
      <c r="EX426" s="104"/>
      <c r="EY426" s="104"/>
      <c r="EZ426" s="104"/>
      <c r="FA426" s="104"/>
      <c r="FB426" s="104"/>
      <c r="FC426" s="104"/>
      <c r="FD426" s="104"/>
      <c r="FE426" s="104"/>
      <c r="FF426" s="104"/>
      <c r="FG426" s="104"/>
      <c r="FH426" s="104"/>
      <c r="FI426" s="104"/>
      <c r="FJ426" s="104"/>
      <c r="FK426" s="104"/>
      <c r="FL426" s="104"/>
      <c r="FM426" s="104"/>
      <c r="FN426" s="104"/>
      <c r="FO426" s="104"/>
      <c r="FP426" s="104"/>
      <c r="FQ426" s="104"/>
      <c r="FR426" s="104"/>
      <c r="FS426" s="104"/>
      <c r="FT426" s="104"/>
      <c r="FU426" s="104"/>
      <c r="FV426" s="104"/>
      <c r="FW426" s="104"/>
      <c r="FX426" s="104"/>
      <c r="FY426" s="104"/>
      <c r="FZ426" s="104"/>
      <c r="GA426" s="104"/>
      <c r="GB426" s="104"/>
      <c r="GC426" s="104"/>
      <c r="GD426" s="104"/>
      <c r="GE426" s="104"/>
      <c r="GF426" s="104"/>
      <c r="GG426" s="104"/>
      <c r="GH426" s="104"/>
      <c r="GI426" s="104"/>
      <c r="GJ426" s="104"/>
      <c r="GK426" s="104"/>
      <c r="GL426" s="104"/>
      <c r="GM426" s="104"/>
      <c r="GN426" s="104"/>
      <c r="GO426" s="104"/>
      <c r="GP426" s="104"/>
      <c r="GQ426" s="104"/>
      <c r="GR426" s="104"/>
      <c r="GS426" s="104"/>
      <c r="GT426" s="104"/>
    </row>
    <row r="427" spans="8:202" s="6" customFormat="1">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c r="EA427" s="104"/>
      <c r="EB427" s="104"/>
      <c r="EC427" s="104"/>
      <c r="ED427" s="104"/>
      <c r="EE427" s="104"/>
      <c r="EF427" s="104"/>
      <c r="EG427" s="104"/>
      <c r="EH427" s="104"/>
      <c r="EI427" s="104"/>
      <c r="EJ427" s="104"/>
      <c r="EK427" s="104"/>
      <c r="EL427" s="104"/>
      <c r="EM427" s="104"/>
      <c r="EN427" s="104"/>
      <c r="EO427" s="104"/>
      <c r="EP427" s="104"/>
      <c r="EQ427" s="104"/>
      <c r="ER427" s="104"/>
      <c r="ES427" s="104"/>
      <c r="ET427" s="104"/>
      <c r="EU427" s="104"/>
      <c r="EV427" s="104"/>
      <c r="EW427" s="104"/>
      <c r="EX427" s="104"/>
      <c r="EY427" s="104"/>
      <c r="EZ427" s="104"/>
      <c r="FA427" s="104"/>
      <c r="FB427" s="104"/>
      <c r="FC427" s="104"/>
      <c r="FD427" s="104"/>
      <c r="FE427" s="104"/>
      <c r="FF427" s="104"/>
      <c r="FG427" s="104"/>
      <c r="FH427" s="104"/>
      <c r="FI427" s="104"/>
      <c r="FJ427" s="104"/>
      <c r="FK427" s="104"/>
      <c r="FL427" s="104"/>
      <c r="FM427" s="104"/>
      <c r="FN427" s="104"/>
      <c r="FO427" s="104"/>
      <c r="FP427" s="104"/>
      <c r="FQ427" s="104"/>
      <c r="FR427" s="104"/>
      <c r="FS427" s="104"/>
      <c r="FT427" s="104"/>
      <c r="FU427" s="104"/>
      <c r="FV427" s="104"/>
      <c r="FW427" s="104"/>
      <c r="FX427" s="104"/>
      <c r="FY427" s="104"/>
      <c r="FZ427" s="104"/>
      <c r="GA427" s="104"/>
      <c r="GB427" s="104"/>
      <c r="GC427" s="104"/>
      <c r="GD427" s="104"/>
      <c r="GE427" s="104"/>
      <c r="GF427" s="104"/>
      <c r="GG427" s="104"/>
      <c r="GH427" s="104"/>
      <c r="GI427" s="104"/>
      <c r="GJ427" s="104"/>
      <c r="GK427" s="104"/>
      <c r="GL427" s="104"/>
      <c r="GM427" s="104"/>
      <c r="GN427" s="104"/>
      <c r="GO427" s="104"/>
      <c r="GP427" s="104"/>
      <c r="GQ427" s="104"/>
      <c r="GR427" s="104"/>
      <c r="GS427" s="104"/>
      <c r="GT427" s="104"/>
    </row>
    <row r="428" spans="8:202" s="6" customFormat="1">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c r="EA428" s="104"/>
      <c r="EB428" s="104"/>
      <c r="EC428" s="104"/>
      <c r="ED428" s="104"/>
      <c r="EE428" s="104"/>
      <c r="EF428" s="104"/>
      <c r="EG428" s="104"/>
      <c r="EH428" s="104"/>
      <c r="EI428" s="104"/>
      <c r="EJ428" s="104"/>
      <c r="EK428" s="104"/>
      <c r="EL428" s="104"/>
      <c r="EM428" s="104"/>
      <c r="EN428" s="104"/>
      <c r="EO428" s="104"/>
      <c r="EP428" s="104"/>
      <c r="EQ428" s="104"/>
      <c r="ER428" s="104"/>
      <c r="ES428" s="104"/>
      <c r="ET428" s="104"/>
      <c r="EU428" s="104"/>
      <c r="EV428" s="104"/>
      <c r="EW428" s="104"/>
      <c r="EX428" s="104"/>
      <c r="EY428" s="104"/>
      <c r="EZ428" s="104"/>
      <c r="FA428" s="104"/>
      <c r="FB428" s="104"/>
      <c r="FC428" s="104"/>
      <c r="FD428" s="104"/>
      <c r="FE428" s="104"/>
      <c r="FF428" s="104"/>
      <c r="FG428" s="104"/>
      <c r="FH428" s="104"/>
      <c r="FI428" s="104"/>
      <c r="FJ428" s="104"/>
      <c r="FK428" s="104"/>
      <c r="FL428" s="104"/>
      <c r="FM428" s="104"/>
      <c r="FN428" s="104"/>
      <c r="FO428" s="104"/>
      <c r="FP428" s="104"/>
      <c r="FQ428" s="104"/>
      <c r="FR428" s="104"/>
      <c r="FS428" s="104"/>
      <c r="FT428" s="104"/>
      <c r="FU428" s="104"/>
      <c r="FV428" s="104"/>
      <c r="FW428" s="104"/>
      <c r="FX428" s="104"/>
      <c r="FY428" s="104"/>
      <c r="FZ428" s="104"/>
      <c r="GA428" s="104"/>
      <c r="GB428" s="104"/>
      <c r="GC428" s="104"/>
      <c r="GD428" s="104"/>
      <c r="GE428" s="104"/>
      <c r="GF428" s="104"/>
      <c r="GG428" s="104"/>
      <c r="GH428" s="104"/>
      <c r="GI428" s="104"/>
      <c r="GJ428" s="104"/>
      <c r="GK428" s="104"/>
      <c r="GL428" s="104"/>
      <c r="GM428" s="104"/>
      <c r="GN428" s="104"/>
      <c r="GO428" s="104"/>
      <c r="GP428" s="104"/>
      <c r="GQ428" s="104"/>
      <c r="GR428" s="104"/>
      <c r="GS428" s="104"/>
      <c r="GT428" s="104"/>
    </row>
    <row r="429" spans="8:202" s="6" customFormat="1">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c r="EA429" s="104"/>
      <c r="EB429" s="104"/>
      <c r="EC429" s="104"/>
      <c r="ED429" s="104"/>
      <c r="EE429" s="104"/>
      <c r="EF429" s="104"/>
      <c r="EG429" s="104"/>
      <c r="EH429" s="104"/>
      <c r="EI429" s="104"/>
      <c r="EJ429" s="104"/>
      <c r="EK429" s="104"/>
      <c r="EL429" s="104"/>
      <c r="EM429" s="104"/>
      <c r="EN429" s="104"/>
      <c r="EO429" s="104"/>
      <c r="EP429" s="104"/>
      <c r="EQ429" s="104"/>
      <c r="ER429" s="104"/>
      <c r="ES429" s="104"/>
      <c r="ET429" s="104"/>
      <c r="EU429" s="104"/>
      <c r="EV429" s="104"/>
      <c r="EW429" s="104"/>
      <c r="EX429" s="104"/>
      <c r="EY429" s="104"/>
      <c r="EZ429" s="104"/>
      <c r="FA429" s="104"/>
      <c r="FB429" s="104"/>
      <c r="FC429" s="104"/>
      <c r="FD429" s="104"/>
      <c r="FE429" s="104"/>
      <c r="FF429" s="104"/>
      <c r="FG429" s="104"/>
      <c r="FH429" s="104"/>
      <c r="FI429" s="104"/>
      <c r="FJ429" s="104"/>
      <c r="FK429" s="104"/>
      <c r="FL429" s="104"/>
      <c r="FM429" s="104"/>
      <c r="FN429" s="104"/>
      <c r="FO429" s="104"/>
      <c r="FP429" s="104"/>
      <c r="FQ429" s="104"/>
      <c r="FR429" s="104"/>
      <c r="FS429" s="104"/>
      <c r="FT429" s="104"/>
      <c r="FU429" s="104"/>
      <c r="FV429" s="104"/>
      <c r="FW429" s="104"/>
      <c r="FX429" s="104"/>
      <c r="FY429" s="104"/>
      <c r="FZ429" s="104"/>
      <c r="GA429" s="104"/>
      <c r="GB429" s="104"/>
      <c r="GC429" s="104"/>
      <c r="GD429" s="104"/>
      <c r="GE429" s="104"/>
      <c r="GF429" s="104"/>
      <c r="GG429" s="104"/>
      <c r="GH429" s="104"/>
      <c r="GI429" s="104"/>
      <c r="GJ429" s="104"/>
      <c r="GK429" s="104"/>
      <c r="GL429" s="104"/>
      <c r="GM429" s="104"/>
      <c r="GN429" s="104"/>
      <c r="GO429" s="104"/>
      <c r="GP429" s="104"/>
      <c r="GQ429" s="104"/>
      <c r="GR429" s="104"/>
      <c r="GS429" s="104"/>
      <c r="GT429" s="104"/>
    </row>
    <row r="430" spans="8:202" s="6" customFormat="1">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c r="EA430" s="104"/>
      <c r="EB430" s="104"/>
      <c r="EC430" s="104"/>
      <c r="ED430" s="104"/>
      <c r="EE430" s="104"/>
      <c r="EF430" s="104"/>
      <c r="EG430" s="104"/>
      <c r="EH430" s="104"/>
      <c r="EI430" s="104"/>
      <c r="EJ430" s="104"/>
      <c r="EK430" s="104"/>
      <c r="EL430" s="104"/>
      <c r="EM430" s="104"/>
      <c r="EN430" s="104"/>
      <c r="EO430" s="104"/>
      <c r="EP430" s="104"/>
      <c r="EQ430" s="104"/>
      <c r="ER430" s="104"/>
      <c r="ES430" s="104"/>
      <c r="ET430" s="104"/>
      <c r="EU430" s="104"/>
      <c r="EV430" s="104"/>
      <c r="EW430" s="104"/>
      <c r="EX430" s="104"/>
      <c r="EY430" s="104"/>
      <c r="EZ430" s="104"/>
      <c r="FA430" s="104"/>
      <c r="FB430" s="104"/>
      <c r="FC430" s="104"/>
      <c r="FD430" s="104"/>
      <c r="FE430" s="104"/>
      <c r="FF430" s="104"/>
      <c r="FG430" s="104"/>
      <c r="FH430" s="104"/>
      <c r="FI430" s="104"/>
      <c r="FJ430" s="104"/>
      <c r="FK430" s="104"/>
      <c r="FL430" s="104"/>
      <c r="FM430" s="104"/>
      <c r="FN430" s="104"/>
      <c r="FO430" s="104"/>
      <c r="FP430" s="104"/>
      <c r="FQ430" s="104"/>
      <c r="FR430" s="104"/>
      <c r="FS430" s="104"/>
      <c r="FT430" s="104"/>
      <c r="FU430" s="104"/>
      <c r="FV430" s="104"/>
      <c r="FW430" s="104"/>
      <c r="FX430" s="104"/>
      <c r="FY430" s="104"/>
      <c r="FZ430" s="104"/>
      <c r="GA430" s="104"/>
      <c r="GB430" s="104"/>
      <c r="GC430" s="104"/>
      <c r="GD430" s="104"/>
      <c r="GE430" s="104"/>
      <c r="GF430" s="104"/>
      <c r="GG430" s="104"/>
      <c r="GH430" s="104"/>
      <c r="GI430" s="104"/>
      <c r="GJ430" s="104"/>
      <c r="GK430" s="104"/>
      <c r="GL430" s="104"/>
      <c r="GM430" s="104"/>
      <c r="GN430" s="104"/>
      <c r="GO430" s="104"/>
      <c r="GP430" s="104"/>
      <c r="GQ430" s="104"/>
      <c r="GR430" s="104"/>
      <c r="GS430" s="104"/>
      <c r="GT430" s="104"/>
    </row>
    <row r="431" spans="8:202" s="6" customFormat="1">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c r="EA431" s="104"/>
      <c r="EB431" s="104"/>
      <c r="EC431" s="104"/>
      <c r="ED431" s="104"/>
      <c r="EE431" s="104"/>
      <c r="EF431" s="104"/>
      <c r="EG431" s="104"/>
      <c r="EH431" s="104"/>
      <c r="EI431" s="104"/>
      <c r="EJ431" s="104"/>
      <c r="EK431" s="104"/>
      <c r="EL431" s="104"/>
      <c r="EM431" s="104"/>
      <c r="EN431" s="104"/>
      <c r="EO431" s="104"/>
      <c r="EP431" s="104"/>
      <c r="EQ431" s="104"/>
      <c r="ER431" s="104"/>
      <c r="ES431" s="104"/>
      <c r="ET431" s="104"/>
      <c r="EU431" s="104"/>
      <c r="EV431" s="104"/>
      <c r="EW431" s="104"/>
      <c r="EX431" s="104"/>
      <c r="EY431" s="104"/>
      <c r="EZ431" s="104"/>
      <c r="FA431" s="104"/>
      <c r="FB431" s="104"/>
      <c r="FC431" s="104"/>
      <c r="FD431" s="104"/>
      <c r="FE431" s="104"/>
      <c r="FF431" s="104"/>
      <c r="FG431" s="104"/>
      <c r="FH431" s="104"/>
      <c r="FI431" s="104"/>
      <c r="FJ431" s="104"/>
      <c r="FK431" s="104"/>
      <c r="FL431" s="104"/>
      <c r="FM431" s="104"/>
      <c r="FN431" s="104"/>
      <c r="FO431" s="104"/>
      <c r="FP431" s="104"/>
      <c r="FQ431" s="104"/>
      <c r="FR431" s="104"/>
      <c r="FS431" s="104"/>
      <c r="FT431" s="104"/>
      <c r="FU431" s="104"/>
      <c r="FV431" s="104"/>
      <c r="FW431" s="104"/>
      <c r="FX431" s="104"/>
      <c r="FY431" s="104"/>
      <c r="FZ431" s="104"/>
      <c r="GA431" s="104"/>
      <c r="GB431" s="104"/>
      <c r="GC431" s="104"/>
      <c r="GD431" s="104"/>
      <c r="GE431" s="104"/>
      <c r="GF431" s="104"/>
      <c r="GG431" s="104"/>
      <c r="GH431" s="104"/>
      <c r="GI431" s="104"/>
      <c r="GJ431" s="104"/>
      <c r="GK431" s="104"/>
      <c r="GL431" s="104"/>
      <c r="GM431" s="104"/>
      <c r="GN431" s="104"/>
      <c r="GO431" s="104"/>
      <c r="GP431" s="104"/>
      <c r="GQ431" s="104"/>
      <c r="GR431" s="104"/>
      <c r="GS431" s="104"/>
      <c r="GT431" s="104"/>
    </row>
    <row r="432" spans="8:202" s="6" customFormat="1">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c r="EA432" s="104"/>
      <c r="EB432" s="104"/>
      <c r="EC432" s="104"/>
      <c r="ED432" s="104"/>
      <c r="EE432" s="104"/>
      <c r="EF432" s="104"/>
      <c r="EG432" s="104"/>
      <c r="EH432" s="104"/>
      <c r="EI432" s="104"/>
      <c r="EJ432" s="104"/>
      <c r="EK432" s="104"/>
      <c r="EL432" s="104"/>
      <c r="EM432" s="104"/>
      <c r="EN432" s="104"/>
      <c r="EO432" s="104"/>
      <c r="EP432" s="104"/>
      <c r="EQ432" s="104"/>
      <c r="ER432" s="104"/>
      <c r="ES432" s="104"/>
      <c r="ET432" s="104"/>
      <c r="EU432" s="104"/>
      <c r="EV432" s="104"/>
      <c r="EW432" s="104"/>
      <c r="EX432" s="104"/>
      <c r="EY432" s="104"/>
      <c r="EZ432" s="104"/>
      <c r="FA432" s="104"/>
      <c r="FB432" s="104"/>
      <c r="FC432" s="104"/>
      <c r="FD432" s="104"/>
      <c r="FE432" s="104"/>
      <c r="FF432" s="104"/>
      <c r="FG432" s="104"/>
      <c r="FH432" s="104"/>
      <c r="FI432" s="104"/>
      <c r="FJ432" s="104"/>
      <c r="FK432" s="104"/>
      <c r="FL432" s="104"/>
      <c r="FM432" s="104"/>
      <c r="FN432" s="104"/>
      <c r="FO432" s="104"/>
      <c r="FP432" s="104"/>
      <c r="FQ432" s="104"/>
      <c r="FR432" s="104"/>
      <c r="FS432" s="104"/>
      <c r="FT432" s="104"/>
      <c r="FU432" s="104"/>
      <c r="FV432" s="104"/>
      <c r="FW432" s="104"/>
      <c r="FX432" s="104"/>
      <c r="FY432" s="104"/>
      <c r="FZ432" s="104"/>
      <c r="GA432" s="104"/>
      <c r="GB432" s="104"/>
      <c r="GC432" s="104"/>
      <c r="GD432" s="104"/>
      <c r="GE432" s="104"/>
      <c r="GF432" s="104"/>
      <c r="GG432" s="104"/>
      <c r="GH432" s="104"/>
      <c r="GI432" s="104"/>
      <c r="GJ432" s="104"/>
      <c r="GK432" s="104"/>
      <c r="GL432" s="104"/>
      <c r="GM432" s="104"/>
      <c r="GN432" s="104"/>
      <c r="GO432" s="104"/>
      <c r="GP432" s="104"/>
      <c r="GQ432" s="104"/>
      <c r="GR432" s="104"/>
      <c r="GS432" s="104"/>
      <c r="GT432" s="104"/>
    </row>
    <row r="433" spans="8:202" s="6" customFormat="1">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c r="EA433" s="104"/>
      <c r="EB433" s="104"/>
      <c r="EC433" s="104"/>
      <c r="ED433" s="104"/>
      <c r="EE433" s="104"/>
      <c r="EF433" s="104"/>
      <c r="EG433" s="104"/>
      <c r="EH433" s="104"/>
      <c r="EI433" s="104"/>
      <c r="EJ433" s="104"/>
      <c r="EK433" s="104"/>
      <c r="EL433" s="104"/>
      <c r="EM433" s="104"/>
      <c r="EN433" s="104"/>
      <c r="EO433" s="104"/>
      <c r="EP433" s="104"/>
      <c r="EQ433" s="104"/>
      <c r="ER433" s="104"/>
      <c r="ES433" s="104"/>
      <c r="ET433" s="104"/>
      <c r="EU433" s="104"/>
      <c r="EV433" s="104"/>
      <c r="EW433" s="104"/>
      <c r="EX433" s="104"/>
      <c r="EY433" s="104"/>
      <c r="EZ433" s="104"/>
      <c r="FA433" s="104"/>
      <c r="FB433" s="104"/>
      <c r="FC433" s="104"/>
      <c r="FD433" s="104"/>
      <c r="FE433" s="104"/>
      <c r="FF433" s="104"/>
      <c r="FG433" s="104"/>
      <c r="FH433" s="104"/>
      <c r="FI433" s="104"/>
      <c r="FJ433" s="104"/>
      <c r="FK433" s="104"/>
      <c r="FL433" s="104"/>
      <c r="FM433" s="104"/>
      <c r="FN433" s="104"/>
      <c r="FO433" s="104"/>
      <c r="FP433" s="104"/>
      <c r="FQ433" s="104"/>
      <c r="FR433" s="104"/>
      <c r="FS433" s="104"/>
      <c r="FT433" s="104"/>
      <c r="FU433" s="104"/>
      <c r="FV433" s="104"/>
      <c r="FW433" s="104"/>
      <c r="FX433" s="104"/>
      <c r="FY433" s="104"/>
      <c r="FZ433" s="104"/>
      <c r="GA433" s="104"/>
      <c r="GB433" s="104"/>
      <c r="GC433" s="104"/>
      <c r="GD433" s="104"/>
      <c r="GE433" s="104"/>
      <c r="GF433" s="104"/>
      <c r="GG433" s="104"/>
      <c r="GH433" s="104"/>
      <c r="GI433" s="104"/>
      <c r="GJ433" s="104"/>
      <c r="GK433" s="104"/>
      <c r="GL433" s="104"/>
      <c r="GM433" s="104"/>
      <c r="GN433" s="104"/>
      <c r="GO433" s="104"/>
      <c r="GP433" s="104"/>
      <c r="GQ433" s="104"/>
      <c r="GR433" s="104"/>
      <c r="GS433" s="104"/>
      <c r="GT433" s="104"/>
    </row>
    <row r="434" spans="8:202" s="6" customFormat="1">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c r="EA434" s="104"/>
      <c r="EB434" s="104"/>
      <c r="EC434" s="104"/>
      <c r="ED434" s="104"/>
      <c r="EE434" s="104"/>
      <c r="EF434" s="104"/>
      <c r="EG434" s="104"/>
      <c r="EH434" s="104"/>
      <c r="EI434" s="104"/>
      <c r="EJ434" s="104"/>
      <c r="EK434" s="104"/>
      <c r="EL434" s="104"/>
      <c r="EM434" s="104"/>
      <c r="EN434" s="104"/>
      <c r="EO434" s="104"/>
      <c r="EP434" s="104"/>
      <c r="EQ434" s="104"/>
      <c r="ER434" s="104"/>
      <c r="ES434" s="104"/>
      <c r="ET434" s="104"/>
      <c r="EU434" s="104"/>
      <c r="EV434" s="104"/>
      <c r="EW434" s="104"/>
      <c r="EX434" s="104"/>
      <c r="EY434" s="104"/>
      <c r="EZ434" s="104"/>
      <c r="FA434" s="104"/>
      <c r="FB434" s="104"/>
      <c r="FC434" s="104"/>
      <c r="FD434" s="104"/>
      <c r="FE434" s="104"/>
      <c r="FF434" s="104"/>
      <c r="FG434" s="104"/>
      <c r="FH434" s="104"/>
      <c r="FI434" s="104"/>
      <c r="FJ434" s="104"/>
      <c r="FK434" s="104"/>
      <c r="FL434" s="104"/>
      <c r="FM434" s="104"/>
      <c r="FN434" s="104"/>
      <c r="FO434" s="104"/>
      <c r="FP434" s="104"/>
      <c r="FQ434" s="104"/>
      <c r="FR434" s="104"/>
      <c r="FS434" s="104"/>
      <c r="FT434" s="104"/>
      <c r="FU434" s="104"/>
      <c r="FV434" s="104"/>
      <c r="FW434" s="104"/>
      <c r="FX434" s="104"/>
      <c r="FY434" s="104"/>
      <c r="FZ434" s="104"/>
      <c r="GA434" s="104"/>
      <c r="GB434" s="104"/>
      <c r="GC434" s="104"/>
      <c r="GD434" s="104"/>
      <c r="GE434" s="104"/>
      <c r="GF434" s="104"/>
      <c r="GG434" s="104"/>
      <c r="GH434" s="104"/>
      <c r="GI434" s="104"/>
      <c r="GJ434" s="104"/>
      <c r="GK434" s="104"/>
      <c r="GL434" s="104"/>
      <c r="GM434" s="104"/>
      <c r="GN434" s="104"/>
      <c r="GO434" s="104"/>
      <c r="GP434" s="104"/>
      <c r="GQ434" s="104"/>
      <c r="GR434" s="104"/>
      <c r="GS434" s="104"/>
      <c r="GT434" s="104"/>
    </row>
    <row r="435" spans="8:202" s="6" customFormat="1">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c r="EA435" s="104"/>
      <c r="EB435" s="104"/>
      <c r="EC435" s="104"/>
      <c r="ED435" s="104"/>
      <c r="EE435" s="104"/>
      <c r="EF435" s="104"/>
      <c r="EG435" s="104"/>
      <c r="EH435" s="104"/>
      <c r="EI435" s="104"/>
      <c r="EJ435" s="104"/>
      <c r="EK435" s="104"/>
      <c r="EL435" s="104"/>
      <c r="EM435" s="104"/>
      <c r="EN435" s="104"/>
      <c r="EO435" s="104"/>
      <c r="EP435" s="104"/>
      <c r="EQ435" s="104"/>
      <c r="ER435" s="104"/>
      <c r="ES435" s="104"/>
      <c r="ET435" s="104"/>
      <c r="EU435" s="104"/>
      <c r="EV435" s="104"/>
      <c r="EW435" s="104"/>
      <c r="EX435" s="104"/>
      <c r="EY435" s="104"/>
      <c r="EZ435" s="104"/>
      <c r="FA435" s="104"/>
      <c r="FB435" s="104"/>
      <c r="FC435" s="104"/>
      <c r="FD435" s="104"/>
      <c r="FE435" s="104"/>
      <c r="FF435" s="104"/>
      <c r="FG435" s="104"/>
      <c r="FH435" s="104"/>
      <c r="FI435" s="104"/>
      <c r="FJ435" s="104"/>
      <c r="FK435" s="104"/>
      <c r="FL435" s="104"/>
      <c r="FM435" s="104"/>
      <c r="FN435" s="104"/>
      <c r="FO435" s="104"/>
      <c r="FP435" s="104"/>
      <c r="FQ435" s="104"/>
      <c r="FR435" s="104"/>
      <c r="FS435" s="104"/>
      <c r="FT435" s="104"/>
      <c r="FU435" s="104"/>
      <c r="FV435" s="104"/>
      <c r="FW435" s="104"/>
      <c r="FX435" s="104"/>
      <c r="FY435" s="104"/>
      <c r="FZ435" s="104"/>
      <c r="GA435" s="104"/>
      <c r="GB435" s="104"/>
      <c r="GC435" s="104"/>
      <c r="GD435" s="104"/>
      <c r="GE435" s="104"/>
      <c r="GF435" s="104"/>
      <c r="GG435" s="104"/>
      <c r="GH435" s="104"/>
      <c r="GI435" s="104"/>
      <c r="GJ435" s="104"/>
      <c r="GK435" s="104"/>
      <c r="GL435" s="104"/>
      <c r="GM435" s="104"/>
      <c r="GN435" s="104"/>
      <c r="GO435" s="104"/>
      <c r="GP435" s="104"/>
      <c r="GQ435" s="104"/>
      <c r="GR435" s="104"/>
      <c r="GS435" s="104"/>
      <c r="GT435" s="104"/>
    </row>
    <row r="436" spans="8:202" s="6" customFormat="1">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c r="EA436" s="104"/>
      <c r="EB436" s="104"/>
      <c r="EC436" s="104"/>
      <c r="ED436" s="104"/>
      <c r="EE436" s="104"/>
      <c r="EF436" s="104"/>
      <c r="EG436" s="104"/>
      <c r="EH436" s="104"/>
      <c r="EI436" s="104"/>
      <c r="EJ436" s="104"/>
      <c r="EK436" s="104"/>
      <c r="EL436" s="104"/>
      <c r="EM436" s="104"/>
      <c r="EN436" s="104"/>
      <c r="EO436" s="104"/>
      <c r="EP436" s="104"/>
      <c r="EQ436" s="104"/>
      <c r="ER436" s="104"/>
      <c r="ES436" s="104"/>
      <c r="ET436" s="104"/>
      <c r="EU436" s="104"/>
      <c r="EV436" s="104"/>
      <c r="EW436" s="104"/>
      <c r="EX436" s="104"/>
      <c r="EY436" s="104"/>
      <c r="EZ436" s="104"/>
      <c r="FA436" s="104"/>
      <c r="FB436" s="104"/>
      <c r="FC436" s="104"/>
      <c r="FD436" s="104"/>
      <c r="FE436" s="104"/>
      <c r="FF436" s="104"/>
      <c r="FG436" s="104"/>
      <c r="FH436" s="104"/>
      <c r="FI436" s="104"/>
      <c r="FJ436" s="104"/>
      <c r="FK436" s="104"/>
      <c r="FL436" s="104"/>
      <c r="FM436" s="104"/>
      <c r="FN436" s="104"/>
      <c r="FO436" s="104"/>
      <c r="FP436" s="104"/>
      <c r="FQ436" s="104"/>
      <c r="FR436" s="104"/>
      <c r="FS436" s="104"/>
      <c r="FT436" s="104"/>
      <c r="FU436" s="104"/>
      <c r="FV436" s="104"/>
      <c r="FW436" s="104"/>
      <c r="FX436" s="104"/>
      <c r="FY436" s="104"/>
      <c r="FZ436" s="104"/>
      <c r="GA436" s="104"/>
      <c r="GB436" s="104"/>
      <c r="GC436" s="104"/>
      <c r="GD436" s="104"/>
      <c r="GE436" s="104"/>
      <c r="GF436" s="104"/>
      <c r="GG436" s="104"/>
      <c r="GH436" s="104"/>
      <c r="GI436" s="104"/>
      <c r="GJ436" s="104"/>
      <c r="GK436" s="104"/>
      <c r="GL436" s="104"/>
      <c r="GM436" s="104"/>
      <c r="GN436" s="104"/>
      <c r="GO436" s="104"/>
      <c r="GP436" s="104"/>
      <c r="GQ436" s="104"/>
      <c r="GR436" s="104"/>
      <c r="GS436" s="104"/>
      <c r="GT436" s="104"/>
    </row>
    <row r="437" spans="8:202" s="6" customFormat="1">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c r="EA437" s="104"/>
      <c r="EB437" s="104"/>
      <c r="EC437" s="104"/>
      <c r="ED437" s="104"/>
      <c r="EE437" s="104"/>
      <c r="EF437" s="104"/>
      <c r="EG437" s="104"/>
      <c r="EH437" s="104"/>
      <c r="EI437" s="104"/>
      <c r="EJ437" s="104"/>
      <c r="EK437" s="104"/>
      <c r="EL437" s="104"/>
      <c r="EM437" s="104"/>
      <c r="EN437" s="104"/>
      <c r="EO437" s="104"/>
      <c r="EP437" s="104"/>
      <c r="EQ437" s="104"/>
      <c r="ER437" s="104"/>
      <c r="ES437" s="104"/>
      <c r="ET437" s="104"/>
      <c r="EU437" s="104"/>
      <c r="EV437" s="104"/>
      <c r="EW437" s="104"/>
      <c r="EX437" s="104"/>
      <c r="EY437" s="104"/>
      <c r="EZ437" s="104"/>
      <c r="FA437" s="104"/>
      <c r="FB437" s="104"/>
      <c r="FC437" s="104"/>
      <c r="FD437" s="104"/>
      <c r="FE437" s="104"/>
      <c r="FF437" s="104"/>
      <c r="FG437" s="104"/>
      <c r="FH437" s="104"/>
      <c r="FI437" s="104"/>
      <c r="FJ437" s="104"/>
      <c r="FK437" s="104"/>
      <c r="FL437" s="104"/>
      <c r="FM437" s="104"/>
      <c r="FN437" s="104"/>
      <c r="FO437" s="104"/>
      <c r="FP437" s="104"/>
      <c r="FQ437" s="104"/>
      <c r="FR437" s="104"/>
      <c r="FS437" s="104"/>
      <c r="FT437" s="104"/>
      <c r="FU437" s="104"/>
      <c r="FV437" s="104"/>
      <c r="FW437" s="104"/>
      <c r="FX437" s="104"/>
      <c r="FY437" s="104"/>
      <c r="FZ437" s="104"/>
      <c r="GA437" s="104"/>
      <c r="GB437" s="104"/>
      <c r="GC437" s="104"/>
      <c r="GD437" s="104"/>
      <c r="GE437" s="104"/>
      <c r="GF437" s="104"/>
      <c r="GG437" s="104"/>
      <c r="GH437" s="104"/>
      <c r="GI437" s="104"/>
      <c r="GJ437" s="104"/>
      <c r="GK437" s="104"/>
      <c r="GL437" s="104"/>
      <c r="GM437" s="104"/>
      <c r="GN437" s="104"/>
      <c r="GO437" s="104"/>
      <c r="GP437" s="104"/>
      <c r="GQ437" s="104"/>
      <c r="GR437" s="104"/>
      <c r="GS437" s="104"/>
      <c r="GT437" s="104"/>
    </row>
    <row r="438" spans="8:202" s="6" customFormat="1">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c r="EA438" s="104"/>
      <c r="EB438" s="104"/>
      <c r="EC438" s="104"/>
      <c r="ED438" s="104"/>
      <c r="EE438" s="104"/>
      <c r="EF438" s="104"/>
      <c r="EG438" s="104"/>
      <c r="EH438" s="104"/>
      <c r="EI438" s="104"/>
      <c r="EJ438" s="104"/>
      <c r="EK438" s="104"/>
      <c r="EL438" s="104"/>
      <c r="EM438" s="104"/>
      <c r="EN438" s="104"/>
      <c r="EO438" s="104"/>
      <c r="EP438" s="104"/>
      <c r="EQ438" s="104"/>
      <c r="ER438" s="104"/>
      <c r="ES438" s="104"/>
      <c r="ET438" s="104"/>
      <c r="EU438" s="104"/>
      <c r="EV438" s="104"/>
      <c r="EW438" s="104"/>
      <c r="EX438" s="104"/>
      <c r="EY438" s="104"/>
      <c r="EZ438" s="104"/>
      <c r="FA438" s="104"/>
      <c r="FB438" s="104"/>
      <c r="FC438" s="104"/>
      <c r="FD438" s="104"/>
      <c r="FE438" s="104"/>
      <c r="FF438" s="104"/>
      <c r="FG438" s="104"/>
      <c r="FH438" s="104"/>
      <c r="FI438" s="104"/>
      <c r="FJ438" s="104"/>
      <c r="FK438" s="104"/>
      <c r="FL438" s="104"/>
      <c r="FM438" s="104"/>
      <c r="FN438" s="104"/>
      <c r="FO438" s="104"/>
      <c r="FP438" s="104"/>
      <c r="FQ438" s="104"/>
      <c r="FR438" s="104"/>
      <c r="FS438" s="104"/>
      <c r="FT438" s="104"/>
      <c r="FU438" s="104"/>
      <c r="FV438" s="104"/>
      <c r="FW438" s="104"/>
      <c r="FX438" s="104"/>
      <c r="FY438" s="104"/>
      <c r="FZ438" s="104"/>
      <c r="GA438" s="104"/>
      <c r="GB438" s="104"/>
      <c r="GC438" s="104"/>
      <c r="GD438" s="104"/>
      <c r="GE438" s="104"/>
      <c r="GF438" s="104"/>
      <c r="GG438" s="104"/>
      <c r="GH438" s="104"/>
      <c r="GI438" s="104"/>
      <c r="GJ438" s="104"/>
      <c r="GK438" s="104"/>
      <c r="GL438" s="104"/>
      <c r="GM438" s="104"/>
      <c r="GN438" s="104"/>
      <c r="GO438" s="104"/>
      <c r="GP438" s="104"/>
      <c r="GQ438" s="104"/>
      <c r="GR438" s="104"/>
      <c r="GS438" s="104"/>
      <c r="GT438" s="104"/>
    </row>
    <row r="439" spans="8:202" s="6" customFormat="1">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c r="EA439" s="104"/>
      <c r="EB439" s="104"/>
      <c r="EC439" s="104"/>
      <c r="ED439" s="104"/>
      <c r="EE439" s="104"/>
      <c r="EF439" s="104"/>
      <c r="EG439" s="104"/>
      <c r="EH439" s="104"/>
      <c r="EI439" s="104"/>
      <c r="EJ439" s="104"/>
      <c r="EK439" s="104"/>
      <c r="EL439" s="104"/>
      <c r="EM439" s="104"/>
      <c r="EN439" s="104"/>
      <c r="EO439" s="104"/>
      <c r="EP439" s="104"/>
      <c r="EQ439" s="104"/>
      <c r="ER439" s="104"/>
      <c r="ES439" s="104"/>
      <c r="ET439" s="104"/>
      <c r="EU439" s="104"/>
      <c r="EV439" s="104"/>
      <c r="EW439" s="104"/>
      <c r="EX439" s="104"/>
      <c r="EY439" s="104"/>
      <c r="EZ439" s="104"/>
      <c r="FA439" s="104"/>
      <c r="FB439" s="104"/>
      <c r="FC439" s="104"/>
      <c r="FD439" s="104"/>
      <c r="FE439" s="104"/>
      <c r="FF439" s="104"/>
      <c r="FG439" s="104"/>
      <c r="FH439" s="104"/>
      <c r="FI439" s="104"/>
      <c r="FJ439" s="104"/>
      <c r="FK439" s="104"/>
      <c r="FL439" s="104"/>
      <c r="FM439" s="104"/>
      <c r="FN439" s="104"/>
      <c r="FO439" s="104"/>
      <c r="FP439" s="104"/>
      <c r="FQ439" s="104"/>
      <c r="FR439" s="104"/>
      <c r="FS439" s="104"/>
      <c r="FT439" s="104"/>
      <c r="FU439" s="104"/>
      <c r="FV439" s="104"/>
      <c r="FW439" s="104"/>
      <c r="FX439" s="104"/>
      <c r="FY439" s="104"/>
      <c r="FZ439" s="104"/>
      <c r="GA439" s="104"/>
      <c r="GB439" s="104"/>
      <c r="GC439" s="104"/>
      <c r="GD439" s="104"/>
      <c r="GE439" s="104"/>
      <c r="GF439" s="104"/>
      <c r="GG439" s="104"/>
      <c r="GH439" s="104"/>
      <c r="GI439" s="104"/>
      <c r="GJ439" s="104"/>
      <c r="GK439" s="104"/>
      <c r="GL439" s="104"/>
      <c r="GM439" s="104"/>
      <c r="GN439" s="104"/>
      <c r="GO439" s="104"/>
      <c r="GP439" s="104"/>
      <c r="GQ439" s="104"/>
      <c r="GR439" s="104"/>
      <c r="GS439" s="104"/>
      <c r="GT439" s="104"/>
    </row>
    <row r="440" spans="8:202" s="6" customFormat="1">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c r="EA440" s="104"/>
      <c r="EB440" s="104"/>
      <c r="EC440" s="104"/>
      <c r="ED440" s="104"/>
      <c r="EE440" s="104"/>
      <c r="EF440" s="104"/>
      <c r="EG440" s="104"/>
      <c r="EH440" s="104"/>
      <c r="EI440" s="104"/>
      <c r="EJ440" s="104"/>
      <c r="EK440" s="104"/>
      <c r="EL440" s="104"/>
      <c r="EM440" s="104"/>
      <c r="EN440" s="104"/>
      <c r="EO440" s="104"/>
      <c r="EP440" s="104"/>
      <c r="EQ440" s="104"/>
      <c r="ER440" s="104"/>
      <c r="ES440" s="104"/>
      <c r="ET440" s="104"/>
      <c r="EU440" s="104"/>
      <c r="EV440" s="104"/>
      <c r="EW440" s="104"/>
      <c r="EX440" s="104"/>
      <c r="EY440" s="104"/>
      <c r="EZ440" s="104"/>
      <c r="FA440" s="104"/>
      <c r="FB440" s="104"/>
      <c r="FC440" s="104"/>
      <c r="FD440" s="104"/>
      <c r="FE440" s="104"/>
      <c r="FF440" s="104"/>
      <c r="FG440" s="104"/>
      <c r="FH440" s="104"/>
      <c r="FI440" s="104"/>
      <c r="FJ440" s="104"/>
      <c r="FK440" s="104"/>
      <c r="FL440" s="104"/>
      <c r="FM440" s="104"/>
      <c r="FN440" s="104"/>
      <c r="FO440" s="104"/>
      <c r="FP440" s="104"/>
      <c r="FQ440" s="104"/>
      <c r="FR440" s="104"/>
      <c r="FS440" s="104"/>
      <c r="FT440" s="104"/>
      <c r="FU440" s="104"/>
      <c r="FV440" s="104"/>
      <c r="FW440" s="104"/>
      <c r="FX440" s="104"/>
      <c r="FY440" s="104"/>
      <c r="FZ440" s="104"/>
      <c r="GA440" s="104"/>
      <c r="GB440" s="104"/>
      <c r="GC440" s="104"/>
      <c r="GD440" s="104"/>
      <c r="GE440" s="104"/>
      <c r="GF440" s="104"/>
      <c r="GG440" s="104"/>
      <c r="GH440" s="104"/>
      <c r="GI440" s="104"/>
      <c r="GJ440" s="104"/>
      <c r="GK440" s="104"/>
      <c r="GL440" s="104"/>
      <c r="GM440" s="104"/>
      <c r="GN440" s="104"/>
      <c r="GO440" s="104"/>
      <c r="GP440" s="104"/>
      <c r="GQ440" s="104"/>
      <c r="GR440" s="104"/>
      <c r="GS440" s="104"/>
      <c r="GT440" s="104"/>
    </row>
    <row r="441" spans="8:202" s="6" customFormat="1">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c r="EA441" s="104"/>
      <c r="EB441" s="104"/>
      <c r="EC441" s="104"/>
      <c r="ED441" s="104"/>
      <c r="EE441" s="104"/>
      <c r="EF441" s="104"/>
      <c r="EG441" s="104"/>
      <c r="EH441" s="104"/>
      <c r="EI441" s="104"/>
      <c r="EJ441" s="104"/>
      <c r="EK441" s="104"/>
      <c r="EL441" s="104"/>
      <c r="EM441" s="104"/>
      <c r="EN441" s="104"/>
      <c r="EO441" s="104"/>
      <c r="EP441" s="104"/>
      <c r="EQ441" s="104"/>
      <c r="ER441" s="104"/>
      <c r="ES441" s="104"/>
      <c r="ET441" s="104"/>
      <c r="EU441" s="104"/>
      <c r="EV441" s="104"/>
      <c r="EW441" s="104"/>
      <c r="EX441" s="104"/>
      <c r="EY441" s="104"/>
      <c r="EZ441" s="104"/>
      <c r="FA441" s="104"/>
      <c r="FB441" s="104"/>
      <c r="FC441" s="104"/>
      <c r="FD441" s="104"/>
      <c r="FE441" s="104"/>
      <c r="FF441" s="104"/>
      <c r="FG441" s="104"/>
      <c r="FH441" s="104"/>
      <c r="FI441" s="104"/>
      <c r="FJ441" s="104"/>
      <c r="FK441" s="104"/>
      <c r="FL441" s="104"/>
      <c r="FM441" s="104"/>
      <c r="FN441" s="104"/>
      <c r="FO441" s="104"/>
      <c r="FP441" s="104"/>
      <c r="FQ441" s="104"/>
      <c r="FR441" s="104"/>
      <c r="FS441" s="104"/>
      <c r="FT441" s="104"/>
      <c r="FU441" s="104"/>
      <c r="FV441" s="104"/>
      <c r="FW441" s="104"/>
      <c r="FX441" s="104"/>
      <c r="FY441" s="104"/>
      <c r="FZ441" s="104"/>
      <c r="GA441" s="104"/>
      <c r="GB441" s="104"/>
      <c r="GC441" s="104"/>
      <c r="GD441" s="104"/>
      <c r="GE441" s="104"/>
      <c r="GF441" s="104"/>
      <c r="GG441" s="104"/>
      <c r="GH441" s="104"/>
      <c r="GI441" s="104"/>
      <c r="GJ441" s="104"/>
      <c r="GK441" s="104"/>
      <c r="GL441" s="104"/>
      <c r="GM441" s="104"/>
      <c r="GN441" s="104"/>
      <c r="GO441" s="104"/>
      <c r="GP441" s="104"/>
      <c r="GQ441" s="104"/>
      <c r="GR441" s="104"/>
      <c r="GS441" s="104"/>
      <c r="GT441" s="104"/>
    </row>
    <row r="442" spans="8:202" s="6" customFormat="1">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c r="EA442" s="104"/>
      <c r="EB442" s="104"/>
      <c r="EC442" s="104"/>
      <c r="ED442" s="104"/>
      <c r="EE442" s="104"/>
      <c r="EF442" s="104"/>
      <c r="EG442" s="104"/>
      <c r="EH442" s="104"/>
      <c r="EI442" s="104"/>
      <c r="EJ442" s="104"/>
      <c r="EK442" s="104"/>
      <c r="EL442" s="104"/>
      <c r="EM442" s="104"/>
      <c r="EN442" s="104"/>
      <c r="EO442" s="104"/>
      <c r="EP442" s="104"/>
      <c r="EQ442" s="104"/>
      <c r="ER442" s="104"/>
      <c r="ES442" s="104"/>
      <c r="ET442" s="104"/>
      <c r="EU442" s="104"/>
      <c r="EV442" s="104"/>
      <c r="EW442" s="104"/>
      <c r="EX442" s="104"/>
      <c r="EY442" s="104"/>
      <c r="EZ442" s="104"/>
      <c r="FA442" s="104"/>
      <c r="FB442" s="104"/>
      <c r="FC442" s="104"/>
      <c r="FD442" s="104"/>
      <c r="FE442" s="104"/>
      <c r="FF442" s="104"/>
      <c r="FG442" s="104"/>
      <c r="FH442" s="104"/>
      <c r="FI442" s="104"/>
      <c r="FJ442" s="104"/>
      <c r="FK442" s="104"/>
      <c r="FL442" s="104"/>
      <c r="FM442" s="104"/>
      <c r="FN442" s="104"/>
      <c r="FO442" s="104"/>
      <c r="FP442" s="104"/>
      <c r="FQ442" s="104"/>
      <c r="FR442" s="104"/>
      <c r="FS442" s="104"/>
      <c r="FT442" s="104"/>
      <c r="FU442" s="104"/>
      <c r="FV442" s="104"/>
      <c r="FW442" s="104"/>
      <c r="FX442" s="104"/>
      <c r="FY442" s="104"/>
      <c r="FZ442" s="104"/>
      <c r="GA442" s="104"/>
      <c r="GB442" s="104"/>
      <c r="GC442" s="104"/>
      <c r="GD442" s="104"/>
      <c r="GE442" s="104"/>
      <c r="GF442" s="104"/>
      <c r="GG442" s="104"/>
      <c r="GH442" s="104"/>
      <c r="GI442" s="104"/>
      <c r="GJ442" s="104"/>
      <c r="GK442" s="104"/>
      <c r="GL442" s="104"/>
      <c r="GM442" s="104"/>
      <c r="GN442" s="104"/>
      <c r="GO442" s="104"/>
      <c r="GP442" s="104"/>
      <c r="GQ442" s="104"/>
      <c r="GR442" s="104"/>
      <c r="GS442" s="104"/>
      <c r="GT442" s="104"/>
    </row>
    <row r="443" spans="8:202" s="6" customFormat="1">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c r="EA443" s="104"/>
      <c r="EB443" s="104"/>
      <c r="EC443" s="104"/>
      <c r="ED443" s="104"/>
      <c r="EE443" s="104"/>
      <c r="EF443" s="104"/>
      <c r="EG443" s="104"/>
      <c r="EH443" s="104"/>
      <c r="EI443" s="104"/>
      <c r="EJ443" s="104"/>
      <c r="EK443" s="104"/>
      <c r="EL443" s="104"/>
      <c r="EM443" s="104"/>
      <c r="EN443" s="104"/>
      <c r="EO443" s="104"/>
      <c r="EP443" s="104"/>
      <c r="EQ443" s="104"/>
      <c r="ER443" s="104"/>
      <c r="ES443" s="104"/>
      <c r="ET443" s="104"/>
      <c r="EU443" s="104"/>
      <c r="EV443" s="104"/>
      <c r="EW443" s="104"/>
      <c r="EX443" s="104"/>
      <c r="EY443" s="104"/>
      <c r="EZ443" s="104"/>
      <c r="FA443" s="104"/>
      <c r="FB443" s="104"/>
      <c r="FC443" s="104"/>
      <c r="FD443" s="104"/>
      <c r="FE443" s="104"/>
      <c r="FF443" s="104"/>
      <c r="FG443" s="104"/>
      <c r="FH443" s="104"/>
      <c r="FI443" s="104"/>
      <c r="FJ443" s="104"/>
      <c r="FK443" s="104"/>
      <c r="FL443" s="104"/>
      <c r="FM443" s="104"/>
      <c r="FN443" s="104"/>
      <c r="FO443" s="104"/>
      <c r="FP443" s="104"/>
      <c r="FQ443" s="104"/>
      <c r="FR443" s="104"/>
      <c r="FS443" s="104"/>
      <c r="FT443" s="104"/>
      <c r="FU443" s="104"/>
      <c r="FV443" s="104"/>
      <c r="FW443" s="104"/>
      <c r="FX443" s="104"/>
      <c r="FY443" s="104"/>
      <c r="FZ443" s="104"/>
      <c r="GA443" s="104"/>
      <c r="GB443" s="104"/>
      <c r="GC443" s="104"/>
      <c r="GD443" s="104"/>
      <c r="GE443" s="104"/>
      <c r="GF443" s="104"/>
      <c r="GG443" s="104"/>
      <c r="GH443" s="104"/>
      <c r="GI443" s="104"/>
      <c r="GJ443" s="104"/>
      <c r="GK443" s="104"/>
      <c r="GL443" s="104"/>
      <c r="GM443" s="104"/>
      <c r="GN443" s="104"/>
      <c r="GO443" s="104"/>
      <c r="GP443" s="104"/>
      <c r="GQ443" s="104"/>
      <c r="GR443" s="104"/>
      <c r="GS443" s="104"/>
      <c r="GT443" s="104"/>
    </row>
    <row r="444" spans="8:202" s="6" customFormat="1">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c r="EA444" s="104"/>
      <c r="EB444" s="104"/>
      <c r="EC444" s="104"/>
      <c r="ED444" s="104"/>
      <c r="EE444" s="104"/>
      <c r="EF444" s="104"/>
      <c r="EG444" s="104"/>
      <c r="EH444" s="104"/>
      <c r="EI444" s="104"/>
      <c r="EJ444" s="104"/>
      <c r="EK444" s="104"/>
      <c r="EL444" s="104"/>
      <c r="EM444" s="104"/>
      <c r="EN444" s="104"/>
      <c r="EO444" s="104"/>
      <c r="EP444" s="104"/>
      <c r="EQ444" s="104"/>
      <c r="ER444" s="104"/>
      <c r="ES444" s="104"/>
      <c r="ET444" s="104"/>
      <c r="EU444" s="104"/>
      <c r="EV444" s="104"/>
      <c r="EW444" s="104"/>
      <c r="EX444" s="104"/>
      <c r="EY444" s="104"/>
      <c r="EZ444" s="104"/>
      <c r="FA444" s="104"/>
      <c r="FB444" s="104"/>
      <c r="FC444" s="104"/>
      <c r="FD444" s="104"/>
      <c r="FE444" s="104"/>
      <c r="FF444" s="104"/>
      <c r="FG444" s="104"/>
      <c r="FH444" s="104"/>
      <c r="FI444" s="104"/>
      <c r="FJ444" s="104"/>
      <c r="FK444" s="104"/>
      <c r="FL444" s="104"/>
      <c r="FM444" s="104"/>
      <c r="FN444" s="104"/>
      <c r="FO444" s="104"/>
      <c r="FP444" s="104"/>
      <c r="FQ444" s="104"/>
      <c r="FR444" s="104"/>
      <c r="FS444" s="104"/>
      <c r="FT444" s="104"/>
      <c r="FU444" s="104"/>
      <c r="FV444" s="104"/>
      <c r="FW444" s="104"/>
      <c r="FX444" s="104"/>
      <c r="FY444" s="104"/>
      <c r="FZ444" s="104"/>
      <c r="GA444" s="104"/>
      <c r="GB444" s="104"/>
      <c r="GC444" s="104"/>
      <c r="GD444" s="104"/>
      <c r="GE444" s="104"/>
      <c r="GF444" s="104"/>
      <c r="GG444" s="104"/>
      <c r="GH444" s="104"/>
      <c r="GI444" s="104"/>
      <c r="GJ444" s="104"/>
      <c r="GK444" s="104"/>
      <c r="GL444" s="104"/>
      <c r="GM444" s="104"/>
      <c r="GN444" s="104"/>
      <c r="GO444" s="104"/>
      <c r="GP444" s="104"/>
      <c r="GQ444" s="104"/>
      <c r="GR444" s="104"/>
      <c r="GS444" s="104"/>
      <c r="GT444" s="104"/>
    </row>
    <row r="445" spans="8:202" s="6" customFormat="1">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c r="EA445" s="104"/>
      <c r="EB445" s="104"/>
      <c r="EC445" s="104"/>
      <c r="ED445" s="104"/>
      <c r="EE445" s="104"/>
      <c r="EF445" s="104"/>
      <c r="EG445" s="104"/>
      <c r="EH445" s="104"/>
      <c r="EI445" s="104"/>
      <c r="EJ445" s="104"/>
      <c r="EK445" s="104"/>
      <c r="EL445" s="104"/>
      <c r="EM445" s="104"/>
      <c r="EN445" s="104"/>
      <c r="EO445" s="104"/>
      <c r="EP445" s="104"/>
      <c r="EQ445" s="104"/>
      <c r="ER445" s="104"/>
      <c r="ES445" s="104"/>
      <c r="ET445" s="104"/>
      <c r="EU445" s="104"/>
      <c r="EV445" s="104"/>
      <c r="EW445" s="104"/>
      <c r="EX445" s="104"/>
      <c r="EY445" s="104"/>
      <c r="EZ445" s="104"/>
      <c r="FA445" s="104"/>
      <c r="FB445" s="104"/>
      <c r="FC445" s="104"/>
      <c r="FD445" s="104"/>
      <c r="FE445" s="104"/>
      <c r="FF445" s="104"/>
      <c r="FG445" s="104"/>
      <c r="FH445" s="104"/>
      <c r="FI445" s="104"/>
      <c r="FJ445" s="104"/>
      <c r="FK445" s="104"/>
      <c r="FL445" s="104"/>
      <c r="FM445" s="104"/>
      <c r="FN445" s="104"/>
      <c r="FO445" s="104"/>
      <c r="FP445" s="104"/>
      <c r="FQ445" s="104"/>
      <c r="FR445" s="104"/>
      <c r="FS445" s="104"/>
      <c r="FT445" s="104"/>
      <c r="FU445" s="104"/>
      <c r="FV445" s="104"/>
      <c r="FW445" s="104"/>
      <c r="FX445" s="104"/>
      <c r="FY445" s="104"/>
      <c r="FZ445" s="104"/>
      <c r="GA445" s="104"/>
      <c r="GB445" s="104"/>
      <c r="GC445" s="104"/>
      <c r="GD445" s="104"/>
      <c r="GE445" s="104"/>
      <c r="GF445" s="104"/>
      <c r="GG445" s="104"/>
      <c r="GH445" s="104"/>
      <c r="GI445" s="104"/>
      <c r="GJ445" s="104"/>
      <c r="GK445" s="104"/>
      <c r="GL445" s="104"/>
      <c r="GM445" s="104"/>
      <c r="GN445" s="104"/>
      <c r="GO445" s="104"/>
      <c r="GP445" s="104"/>
      <c r="GQ445" s="104"/>
      <c r="GR445" s="104"/>
      <c r="GS445" s="104"/>
      <c r="GT445" s="104"/>
    </row>
    <row r="446" spans="8:202" s="6" customFormat="1">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c r="EA446" s="104"/>
      <c r="EB446" s="104"/>
      <c r="EC446" s="104"/>
      <c r="ED446" s="104"/>
      <c r="EE446" s="104"/>
      <c r="EF446" s="104"/>
      <c r="EG446" s="104"/>
      <c r="EH446" s="104"/>
      <c r="EI446" s="104"/>
      <c r="EJ446" s="104"/>
      <c r="EK446" s="104"/>
      <c r="EL446" s="104"/>
      <c r="EM446" s="104"/>
      <c r="EN446" s="104"/>
      <c r="EO446" s="104"/>
      <c r="EP446" s="104"/>
      <c r="EQ446" s="104"/>
      <c r="ER446" s="104"/>
      <c r="ES446" s="104"/>
      <c r="ET446" s="104"/>
      <c r="EU446" s="104"/>
      <c r="EV446" s="104"/>
      <c r="EW446" s="104"/>
      <c r="EX446" s="104"/>
      <c r="EY446" s="104"/>
      <c r="EZ446" s="104"/>
      <c r="FA446" s="104"/>
      <c r="FB446" s="104"/>
      <c r="FC446" s="104"/>
      <c r="FD446" s="104"/>
      <c r="FE446" s="104"/>
      <c r="FF446" s="104"/>
      <c r="FG446" s="104"/>
      <c r="FH446" s="104"/>
      <c r="FI446" s="104"/>
      <c r="FJ446" s="104"/>
      <c r="FK446" s="104"/>
      <c r="FL446" s="104"/>
      <c r="FM446" s="104"/>
      <c r="FN446" s="104"/>
      <c r="FO446" s="104"/>
      <c r="FP446" s="104"/>
      <c r="FQ446" s="104"/>
      <c r="FR446" s="104"/>
      <c r="FS446" s="104"/>
      <c r="FT446" s="104"/>
      <c r="FU446" s="104"/>
      <c r="FV446" s="104"/>
      <c r="FW446" s="104"/>
      <c r="FX446" s="104"/>
      <c r="FY446" s="104"/>
      <c r="FZ446" s="104"/>
      <c r="GA446" s="104"/>
      <c r="GB446" s="104"/>
      <c r="GC446" s="104"/>
      <c r="GD446" s="104"/>
      <c r="GE446" s="104"/>
      <c r="GF446" s="104"/>
      <c r="GG446" s="104"/>
      <c r="GH446" s="104"/>
      <c r="GI446" s="104"/>
      <c r="GJ446" s="104"/>
      <c r="GK446" s="104"/>
      <c r="GL446" s="104"/>
      <c r="GM446" s="104"/>
      <c r="GN446" s="104"/>
      <c r="GO446" s="104"/>
      <c r="GP446" s="104"/>
      <c r="GQ446" s="104"/>
      <c r="GR446" s="104"/>
      <c r="GS446" s="104"/>
      <c r="GT446" s="104"/>
    </row>
    <row r="447" spans="8:202" s="6" customFormat="1">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c r="EA447" s="104"/>
      <c r="EB447" s="104"/>
      <c r="EC447" s="104"/>
      <c r="ED447" s="104"/>
      <c r="EE447" s="104"/>
      <c r="EF447" s="104"/>
      <c r="EG447" s="104"/>
      <c r="EH447" s="104"/>
      <c r="EI447" s="104"/>
      <c r="EJ447" s="104"/>
      <c r="EK447" s="104"/>
      <c r="EL447" s="104"/>
      <c r="EM447" s="104"/>
      <c r="EN447" s="104"/>
      <c r="EO447" s="104"/>
      <c r="EP447" s="104"/>
      <c r="EQ447" s="104"/>
      <c r="ER447" s="104"/>
      <c r="ES447" s="104"/>
      <c r="ET447" s="104"/>
      <c r="EU447" s="104"/>
      <c r="EV447" s="104"/>
      <c r="EW447" s="104"/>
      <c r="EX447" s="104"/>
      <c r="EY447" s="104"/>
      <c r="EZ447" s="104"/>
      <c r="FA447" s="104"/>
      <c r="FB447" s="104"/>
      <c r="FC447" s="104"/>
      <c r="FD447" s="104"/>
      <c r="FE447" s="104"/>
      <c r="FF447" s="104"/>
      <c r="FG447" s="104"/>
      <c r="FH447" s="104"/>
      <c r="FI447" s="104"/>
      <c r="FJ447" s="104"/>
      <c r="FK447" s="104"/>
      <c r="FL447" s="104"/>
      <c r="FM447" s="104"/>
      <c r="FN447" s="104"/>
      <c r="FO447" s="104"/>
      <c r="FP447" s="104"/>
      <c r="FQ447" s="104"/>
      <c r="FR447" s="104"/>
      <c r="FS447" s="104"/>
      <c r="FT447" s="104"/>
      <c r="FU447" s="104"/>
      <c r="FV447" s="104"/>
      <c r="FW447" s="104"/>
      <c r="FX447" s="104"/>
      <c r="FY447" s="104"/>
      <c r="FZ447" s="104"/>
      <c r="GA447" s="104"/>
      <c r="GB447" s="104"/>
      <c r="GC447" s="104"/>
      <c r="GD447" s="104"/>
      <c r="GE447" s="104"/>
      <c r="GF447" s="104"/>
      <c r="GG447" s="104"/>
      <c r="GH447" s="104"/>
      <c r="GI447" s="104"/>
      <c r="GJ447" s="104"/>
      <c r="GK447" s="104"/>
      <c r="GL447" s="104"/>
      <c r="GM447" s="104"/>
      <c r="GN447" s="104"/>
      <c r="GO447" s="104"/>
      <c r="GP447" s="104"/>
      <c r="GQ447" s="104"/>
      <c r="GR447" s="104"/>
      <c r="GS447" s="104"/>
      <c r="GT447" s="104"/>
    </row>
    <row r="448" spans="8:202" s="6" customFormat="1">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c r="EA448" s="104"/>
      <c r="EB448" s="104"/>
      <c r="EC448" s="104"/>
      <c r="ED448" s="104"/>
      <c r="EE448" s="104"/>
      <c r="EF448" s="104"/>
      <c r="EG448" s="104"/>
      <c r="EH448" s="104"/>
      <c r="EI448" s="104"/>
      <c r="EJ448" s="104"/>
      <c r="EK448" s="104"/>
      <c r="EL448" s="104"/>
      <c r="EM448" s="104"/>
      <c r="EN448" s="104"/>
      <c r="EO448" s="104"/>
      <c r="EP448" s="104"/>
      <c r="EQ448" s="104"/>
      <c r="ER448" s="104"/>
      <c r="ES448" s="104"/>
      <c r="ET448" s="104"/>
      <c r="EU448" s="104"/>
      <c r="EV448" s="104"/>
      <c r="EW448" s="104"/>
      <c r="EX448" s="104"/>
      <c r="EY448" s="104"/>
      <c r="EZ448" s="104"/>
      <c r="FA448" s="104"/>
      <c r="FB448" s="104"/>
      <c r="FC448" s="104"/>
      <c r="FD448" s="104"/>
      <c r="FE448" s="104"/>
      <c r="FF448" s="104"/>
      <c r="FG448" s="104"/>
      <c r="FH448" s="104"/>
      <c r="FI448" s="104"/>
      <c r="FJ448" s="104"/>
      <c r="FK448" s="104"/>
      <c r="FL448" s="104"/>
      <c r="FM448" s="104"/>
      <c r="FN448" s="104"/>
      <c r="FO448" s="104"/>
      <c r="FP448" s="104"/>
      <c r="FQ448" s="104"/>
      <c r="FR448" s="104"/>
      <c r="FS448" s="104"/>
      <c r="FT448" s="104"/>
      <c r="FU448" s="104"/>
      <c r="FV448" s="104"/>
      <c r="FW448" s="104"/>
      <c r="FX448" s="104"/>
      <c r="FY448" s="104"/>
      <c r="FZ448" s="104"/>
      <c r="GA448" s="104"/>
      <c r="GB448" s="104"/>
      <c r="GC448" s="104"/>
      <c r="GD448" s="104"/>
      <c r="GE448" s="104"/>
      <c r="GF448" s="104"/>
      <c r="GG448" s="104"/>
      <c r="GH448" s="104"/>
      <c r="GI448" s="104"/>
      <c r="GJ448" s="104"/>
      <c r="GK448" s="104"/>
      <c r="GL448" s="104"/>
      <c r="GM448" s="104"/>
      <c r="GN448" s="104"/>
      <c r="GO448" s="104"/>
      <c r="GP448" s="104"/>
      <c r="GQ448" s="104"/>
      <c r="GR448" s="104"/>
      <c r="GS448" s="104"/>
      <c r="GT448" s="104"/>
    </row>
    <row r="449" spans="8:202" s="6" customFormat="1">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c r="EA449" s="104"/>
      <c r="EB449" s="104"/>
      <c r="EC449" s="104"/>
      <c r="ED449" s="104"/>
      <c r="EE449" s="104"/>
      <c r="EF449" s="104"/>
      <c r="EG449" s="104"/>
      <c r="EH449" s="104"/>
      <c r="EI449" s="104"/>
      <c r="EJ449" s="104"/>
      <c r="EK449" s="104"/>
      <c r="EL449" s="104"/>
      <c r="EM449" s="104"/>
      <c r="EN449" s="104"/>
      <c r="EO449" s="104"/>
      <c r="EP449" s="104"/>
      <c r="EQ449" s="104"/>
      <c r="ER449" s="104"/>
      <c r="ES449" s="104"/>
      <c r="ET449" s="104"/>
      <c r="EU449" s="104"/>
      <c r="EV449" s="104"/>
      <c r="EW449" s="104"/>
      <c r="EX449" s="104"/>
      <c r="EY449" s="104"/>
      <c r="EZ449" s="104"/>
      <c r="FA449" s="104"/>
      <c r="FB449" s="104"/>
      <c r="FC449" s="104"/>
      <c r="FD449" s="104"/>
      <c r="FE449" s="104"/>
      <c r="FF449" s="104"/>
      <c r="FG449" s="104"/>
      <c r="FH449" s="104"/>
      <c r="FI449" s="104"/>
      <c r="FJ449" s="104"/>
      <c r="FK449" s="104"/>
      <c r="FL449" s="104"/>
      <c r="FM449" s="104"/>
      <c r="FN449" s="104"/>
      <c r="FO449" s="104"/>
      <c r="FP449" s="104"/>
      <c r="FQ449" s="104"/>
      <c r="FR449" s="104"/>
      <c r="FS449" s="104"/>
      <c r="FT449" s="104"/>
      <c r="FU449" s="104"/>
      <c r="FV449" s="104"/>
      <c r="FW449" s="104"/>
      <c r="FX449" s="104"/>
      <c r="FY449" s="104"/>
      <c r="FZ449" s="104"/>
      <c r="GA449" s="104"/>
      <c r="GB449" s="104"/>
      <c r="GC449" s="104"/>
      <c r="GD449" s="104"/>
      <c r="GE449" s="104"/>
      <c r="GF449" s="104"/>
      <c r="GG449" s="104"/>
      <c r="GH449" s="104"/>
      <c r="GI449" s="104"/>
      <c r="GJ449" s="104"/>
      <c r="GK449" s="104"/>
      <c r="GL449" s="104"/>
      <c r="GM449" s="104"/>
      <c r="GN449" s="104"/>
      <c r="GO449" s="104"/>
      <c r="GP449" s="104"/>
      <c r="GQ449" s="104"/>
      <c r="GR449" s="104"/>
      <c r="GS449" s="104"/>
      <c r="GT449" s="104"/>
    </row>
    <row r="450" spans="8:202" s="6" customFormat="1">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c r="EA450" s="104"/>
      <c r="EB450" s="104"/>
      <c r="EC450" s="104"/>
      <c r="ED450" s="104"/>
      <c r="EE450" s="104"/>
      <c r="EF450" s="104"/>
      <c r="EG450" s="104"/>
      <c r="EH450" s="104"/>
      <c r="EI450" s="104"/>
      <c r="EJ450" s="104"/>
      <c r="EK450" s="104"/>
      <c r="EL450" s="104"/>
      <c r="EM450" s="104"/>
      <c r="EN450" s="104"/>
      <c r="EO450" s="104"/>
      <c r="EP450" s="104"/>
      <c r="EQ450" s="104"/>
      <c r="ER450" s="104"/>
      <c r="ES450" s="104"/>
      <c r="ET450" s="104"/>
      <c r="EU450" s="104"/>
      <c r="EV450" s="104"/>
      <c r="EW450" s="104"/>
      <c r="EX450" s="104"/>
      <c r="EY450" s="104"/>
      <c r="EZ450" s="104"/>
      <c r="FA450" s="104"/>
      <c r="FB450" s="104"/>
      <c r="FC450" s="104"/>
      <c r="FD450" s="104"/>
      <c r="FE450" s="104"/>
      <c r="FF450" s="104"/>
      <c r="FG450" s="104"/>
      <c r="FH450" s="104"/>
      <c r="FI450" s="104"/>
      <c r="FJ450" s="104"/>
      <c r="FK450" s="104"/>
      <c r="FL450" s="104"/>
      <c r="FM450" s="104"/>
      <c r="FN450" s="104"/>
      <c r="FO450" s="104"/>
      <c r="FP450" s="104"/>
      <c r="FQ450" s="104"/>
      <c r="FR450" s="104"/>
      <c r="FS450" s="104"/>
      <c r="FT450" s="104"/>
      <c r="FU450" s="104"/>
      <c r="FV450" s="104"/>
      <c r="FW450" s="104"/>
      <c r="FX450" s="104"/>
      <c r="FY450" s="104"/>
      <c r="FZ450" s="104"/>
      <c r="GA450" s="104"/>
      <c r="GB450" s="104"/>
      <c r="GC450" s="104"/>
      <c r="GD450" s="104"/>
      <c r="GE450" s="104"/>
      <c r="GF450" s="104"/>
      <c r="GG450" s="104"/>
      <c r="GH450" s="104"/>
      <c r="GI450" s="104"/>
      <c r="GJ450" s="104"/>
      <c r="GK450" s="104"/>
      <c r="GL450" s="104"/>
      <c r="GM450" s="104"/>
      <c r="GN450" s="104"/>
      <c r="GO450" s="104"/>
      <c r="GP450" s="104"/>
      <c r="GQ450" s="104"/>
      <c r="GR450" s="104"/>
      <c r="GS450" s="104"/>
      <c r="GT450" s="104"/>
    </row>
    <row r="451" spans="8:202" s="6" customFormat="1">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c r="EA451" s="104"/>
      <c r="EB451" s="104"/>
      <c r="EC451" s="104"/>
      <c r="ED451" s="104"/>
      <c r="EE451" s="104"/>
      <c r="EF451" s="104"/>
      <c r="EG451" s="104"/>
      <c r="EH451" s="104"/>
      <c r="EI451" s="104"/>
      <c r="EJ451" s="104"/>
      <c r="EK451" s="104"/>
      <c r="EL451" s="104"/>
      <c r="EM451" s="104"/>
      <c r="EN451" s="104"/>
      <c r="EO451" s="104"/>
      <c r="EP451" s="104"/>
      <c r="EQ451" s="104"/>
      <c r="ER451" s="104"/>
      <c r="ES451" s="104"/>
      <c r="ET451" s="104"/>
      <c r="EU451" s="104"/>
      <c r="EV451" s="104"/>
      <c r="EW451" s="104"/>
      <c r="EX451" s="104"/>
      <c r="EY451" s="104"/>
      <c r="EZ451" s="104"/>
      <c r="FA451" s="104"/>
      <c r="FB451" s="104"/>
      <c r="FC451" s="104"/>
      <c r="FD451" s="104"/>
      <c r="FE451" s="104"/>
      <c r="FF451" s="104"/>
      <c r="FG451" s="104"/>
      <c r="FH451" s="104"/>
      <c r="FI451" s="104"/>
      <c r="FJ451" s="104"/>
      <c r="FK451" s="104"/>
      <c r="FL451" s="104"/>
      <c r="FM451" s="104"/>
      <c r="FN451" s="104"/>
      <c r="FO451" s="104"/>
      <c r="FP451" s="104"/>
      <c r="FQ451" s="104"/>
      <c r="FR451" s="104"/>
      <c r="FS451" s="104"/>
      <c r="FT451" s="104"/>
      <c r="FU451" s="104"/>
      <c r="FV451" s="104"/>
      <c r="FW451" s="104"/>
      <c r="FX451" s="104"/>
      <c r="FY451" s="104"/>
      <c r="FZ451" s="104"/>
      <c r="GA451" s="104"/>
      <c r="GB451" s="104"/>
      <c r="GC451" s="104"/>
      <c r="GD451" s="104"/>
      <c r="GE451" s="104"/>
      <c r="GF451" s="104"/>
      <c r="GG451" s="104"/>
      <c r="GH451" s="104"/>
      <c r="GI451" s="104"/>
      <c r="GJ451" s="104"/>
      <c r="GK451" s="104"/>
      <c r="GL451" s="104"/>
      <c r="GM451" s="104"/>
      <c r="GN451" s="104"/>
      <c r="GO451" s="104"/>
      <c r="GP451" s="104"/>
      <c r="GQ451" s="104"/>
      <c r="GR451" s="104"/>
      <c r="GS451" s="104"/>
      <c r="GT451" s="104"/>
    </row>
    <row r="452" spans="8:202" s="6" customFormat="1">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c r="EA452" s="104"/>
      <c r="EB452" s="104"/>
      <c r="EC452" s="104"/>
      <c r="ED452" s="104"/>
      <c r="EE452" s="104"/>
      <c r="EF452" s="104"/>
      <c r="EG452" s="104"/>
      <c r="EH452" s="104"/>
      <c r="EI452" s="104"/>
      <c r="EJ452" s="104"/>
      <c r="EK452" s="104"/>
      <c r="EL452" s="104"/>
      <c r="EM452" s="104"/>
      <c r="EN452" s="104"/>
      <c r="EO452" s="104"/>
      <c r="EP452" s="104"/>
      <c r="EQ452" s="104"/>
      <c r="ER452" s="104"/>
      <c r="ES452" s="104"/>
      <c r="ET452" s="104"/>
      <c r="EU452" s="104"/>
      <c r="EV452" s="104"/>
      <c r="EW452" s="104"/>
      <c r="EX452" s="104"/>
      <c r="EY452" s="104"/>
      <c r="EZ452" s="104"/>
      <c r="FA452" s="104"/>
      <c r="FB452" s="104"/>
      <c r="FC452" s="104"/>
      <c r="FD452" s="104"/>
      <c r="FE452" s="104"/>
      <c r="FF452" s="104"/>
      <c r="FG452" s="104"/>
      <c r="FH452" s="104"/>
      <c r="FI452" s="104"/>
      <c r="FJ452" s="104"/>
      <c r="FK452" s="104"/>
      <c r="FL452" s="104"/>
      <c r="FM452" s="104"/>
      <c r="FN452" s="104"/>
      <c r="FO452" s="104"/>
      <c r="FP452" s="104"/>
      <c r="FQ452" s="104"/>
      <c r="FR452" s="104"/>
      <c r="FS452" s="104"/>
      <c r="FT452" s="104"/>
      <c r="FU452" s="104"/>
      <c r="FV452" s="104"/>
      <c r="FW452" s="104"/>
      <c r="FX452" s="104"/>
      <c r="FY452" s="104"/>
      <c r="FZ452" s="104"/>
      <c r="GA452" s="104"/>
      <c r="GB452" s="104"/>
      <c r="GC452" s="104"/>
      <c r="GD452" s="104"/>
      <c r="GE452" s="104"/>
      <c r="GF452" s="104"/>
      <c r="GG452" s="104"/>
      <c r="GH452" s="104"/>
      <c r="GI452" s="104"/>
      <c r="GJ452" s="104"/>
      <c r="GK452" s="104"/>
      <c r="GL452" s="104"/>
      <c r="GM452" s="104"/>
      <c r="GN452" s="104"/>
      <c r="GO452" s="104"/>
      <c r="GP452" s="104"/>
      <c r="GQ452" s="104"/>
      <c r="GR452" s="104"/>
      <c r="GS452" s="104"/>
      <c r="GT452" s="104"/>
    </row>
    <row r="453" spans="8:202" s="6" customFormat="1">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c r="EA453" s="104"/>
      <c r="EB453" s="104"/>
      <c r="EC453" s="104"/>
      <c r="ED453" s="104"/>
      <c r="EE453" s="104"/>
      <c r="EF453" s="104"/>
      <c r="EG453" s="104"/>
      <c r="EH453" s="104"/>
      <c r="EI453" s="104"/>
      <c r="EJ453" s="104"/>
      <c r="EK453" s="104"/>
      <c r="EL453" s="104"/>
      <c r="EM453" s="104"/>
      <c r="EN453" s="104"/>
      <c r="EO453" s="104"/>
      <c r="EP453" s="104"/>
      <c r="EQ453" s="104"/>
      <c r="ER453" s="104"/>
      <c r="ES453" s="104"/>
      <c r="ET453" s="104"/>
      <c r="EU453" s="104"/>
      <c r="EV453" s="104"/>
      <c r="EW453" s="104"/>
      <c r="EX453" s="104"/>
      <c r="EY453" s="104"/>
      <c r="EZ453" s="104"/>
      <c r="FA453" s="104"/>
      <c r="FB453" s="104"/>
      <c r="FC453" s="104"/>
      <c r="FD453" s="104"/>
      <c r="FE453" s="104"/>
      <c r="FF453" s="104"/>
      <c r="FG453" s="104"/>
      <c r="FH453" s="104"/>
      <c r="FI453" s="104"/>
      <c r="FJ453" s="104"/>
      <c r="FK453" s="104"/>
      <c r="FL453" s="104"/>
      <c r="FM453" s="104"/>
      <c r="FN453" s="104"/>
      <c r="FO453" s="104"/>
      <c r="FP453" s="104"/>
      <c r="FQ453" s="104"/>
      <c r="FR453" s="104"/>
      <c r="FS453" s="104"/>
      <c r="FT453" s="104"/>
      <c r="FU453" s="104"/>
      <c r="FV453" s="104"/>
      <c r="FW453" s="104"/>
      <c r="FX453" s="104"/>
      <c r="FY453" s="104"/>
      <c r="FZ453" s="104"/>
      <c r="GA453" s="104"/>
      <c r="GB453" s="104"/>
      <c r="GC453" s="104"/>
      <c r="GD453" s="104"/>
      <c r="GE453" s="104"/>
      <c r="GF453" s="104"/>
      <c r="GG453" s="104"/>
      <c r="GH453" s="104"/>
      <c r="GI453" s="104"/>
      <c r="GJ453" s="104"/>
      <c r="GK453" s="104"/>
      <c r="GL453" s="104"/>
      <c r="GM453" s="104"/>
      <c r="GN453" s="104"/>
      <c r="GO453" s="104"/>
      <c r="GP453" s="104"/>
      <c r="GQ453" s="104"/>
      <c r="GR453" s="104"/>
      <c r="GS453" s="104"/>
      <c r="GT453" s="104"/>
    </row>
    <row r="454" spans="8:202" s="6" customFormat="1">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c r="EA454" s="104"/>
      <c r="EB454" s="104"/>
      <c r="EC454" s="104"/>
      <c r="ED454" s="104"/>
      <c r="EE454" s="104"/>
      <c r="EF454" s="104"/>
      <c r="EG454" s="104"/>
      <c r="EH454" s="104"/>
      <c r="EI454" s="104"/>
      <c r="EJ454" s="104"/>
      <c r="EK454" s="104"/>
      <c r="EL454" s="104"/>
      <c r="EM454" s="104"/>
      <c r="EN454" s="104"/>
      <c r="EO454" s="104"/>
      <c r="EP454" s="104"/>
      <c r="EQ454" s="104"/>
      <c r="ER454" s="104"/>
      <c r="ES454" s="104"/>
      <c r="ET454" s="104"/>
      <c r="EU454" s="104"/>
      <c r="EV454" s="104"/>
      <c r="EW454" s="104"/>
      <c r="EX454" s="104"/>
      <c r="EY454" s="104"/>
      <c r="EZ454" s="104"/>
      <c r="FA454" s="104"/>
      <c r="FB454" s="104"/>
      <c r="FC454" s="104"/>
      <c r="FD454" s="104"/>
      <c r="FE454" s="104"/>
      <c r="FF454" s="104"/>
      <c r="FG454" s="104"/>
      <c r="FH454" s="104"/>
      <c r="FI454" s="104"/>
      <c r="FJ454" s="104"/>
      <c r="FK454" s="104"/>
      <c r="FL454" s="104"/>
      <c r="FM454" s="104"/>
      <c r="FN454" s="104"/>
      <c r="FO454" s="104"/>
      <c r="FP454" s="104"/>
      <c r="FQ454" s="104"/>
      <c r="FR454" s="104"/>
      <c r="FS454" s="104"/>
      <c r="FT454" s="104"/>
      <c r="FU454" s="104"/>
      <c r="FV454" s="104"/>
      <c r="FW454" s="104"/>
      <c r="FX454" s="104"/>
      <c r="FY454" s="104"/>
      <c r="FZ454" s="104"/>
      <c r="GA454" s="104"/>
      <c r="GB454" s="104"/>
      <c r="GC454" s="104"/>
      <c r="GD454" s="104"/>
      <c r="GE454" s="104"/>
      <c r="GF454" s="104"/>
      <c r="GG454" s="104"/>
      <c r="GH454" s="104"/>
      <c r="GI454" s="104"/>
      <c r="GJ454" s="104"/>
      <c r="GK454" s="104"/>
      <c r="GL454" s="104"/>
      <c r="GM454" s="104"/>
      <c r="GN454" s="104"/>
      <c r="GO454" s="104"/>
      <c r="GP454" s="104"/>
      <c r="GQ454" s="104"/>
      <c r="GR454" s="104"/>
      <c r="GS454" s="104"/>
      <c r="GT454" s="104"/>
    </row>
    <row r="455" spans="8:202" s="6" customFormat="1">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c r="EA455" s="104"/>
      <c r="EB455" s="104"/>
      <c r="EC455" s="104"/>
      <c r="ED455" s="104"/>
      <c r="EE455" s="104"/>
      <c r="EF455" s="104"/>
      <c r="EG455" s="104"/>
      <c r="EH455" s="104"/>
      <c r="EI455" s="104"/>
      <c r="EJ455" s="104"/>
      <c r="EK455" s="104"/>
      <c r="EL455" s="104"/>
      <c r="EM455" s="104"/>
      <c r="EN455" s="104"/>
      <c r="EO455" s="104"/>
      <c r="EP455" s="104"/>
      <c r="EQ455" s="104"/>
      <c r="ER455" s="104"/>
      <c r="ES455" s="104"/>
      <c r="ET455" s="104"/>
      <c r="EU455" s="104"/>
      <c r="EV455" s="104"/>
      <c r="EW455" s="104"/>
      <c r="EX455" s="104"/>
      <c r="EY455" s="104"/>
      <c r="EZ455" s="104"/>
      <c r="FA455" s="104"/>
      <c r="FB455" s="104"/>
      <c r="FC455" s="104"/>
      <c r="FD455" s="104"/>
      <c r="FE455" s="104"/>
      <c r="FF455" s="104"/>
      <c r="FG455" s="104"/>
      <c r="FH455" s="104"/>
      <c r="FI455" s="104"/>
      <c r="FJ455" s="104"/>
      <c r="FK455" s="104"/>
      <c r="FL455" s="104"/>
      <c r="FM455" s="104"/>
      <c r="FN455" s="104"/>
      <c r="FO455" s="104"/>
      <c r="FP455" s="104"/>
      <c r="FQ455" s="104"/>
      <c r="FR455" s="104"/>
      <c r="FS455" s="104"/>
      <c r="FT455" s="104"/>
      <c r="FU455" s="104"/>
      <c r="FV455" s="104"/>
      <c r="FW455" s="104"/>
      <c r="FX455" s="104"/>
      <c r="FY455" s="104"/>
      <c r="FZ455" s="104"/>
      <c r="GA455" s="104"/>
      <c r="GB455" s="104"/>
      <c r="GC455" s="104"/>
      <c r="GD455" s="104"/>
      <c r="GE455" s="104"/>
      <c r="GF455" s="104"/>
      <c r="GG455" s="104"/>
      <c r="GH455" s="104"/>
      <c r="GI455" s="104"/>
      <c r="GJ455" s="104"/>
      <c r="GK455" s="104"/>
      <c r="GL455" s="104"/>
      <c r="GM455" s="104"/>
      <c r="GN455" s="104"/>
      <c r="GO455" s="104"/>
      <c r="GP455" s="104"/>
      <c r="GQ455" s="104"/>
      <c r="GR455" s="104"/>
      <c r="GS455" s="104"/>
      <c r="GT455" s="104"/>
    </row>
    <row r="456" spans="8:202" s="6" customFormat="1">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c r="EA456" s="104"/>
      <c r="EB456" s="104"/>
      <c r="EC456" s="104"/>
      <c r="ED456" s="104"/>
      <c r="EE456" s="104"/>
      <c r="EF456" s="104"/>
      <c r="EG456" s="104"/>
      <c r="EH456" s="104"/>
      <c r="EI456" s="104"/>
      <c r="EJ456" s="104"/>
      <c r="EK456" s="104"/>
      <c r="EL456" s="104"/>
      <c r="EM456" s="104"/>
      <c r="EN456" s="104"/>
      <c r="EO456" s="104"/>
      <c r="EP456" s="104"/>
      <c r="EQ456" s="104"/>
      <c r="ER456" s="104"/>
      <c r="ES456" s="104"/>
      <c r="ET456" s="104"/>
      <c r="EU456" s="104"/>
      <c r="EV456" s="104"/>
      <c r="EW456" s="104"/>
      <c r="EX456" s="104"/>
      <c r="EY456" s="104"/>
      <c r="EZ456" s="104"/>
      <c r="FA456" s="104"/>
      <c r="FB456" s="104"/>
      <c r="FC456" s="104"/>
      <c r="FD456" s="104"/>
      <c r="FE456" s="104"/>
      <c r="FF456" s="104"/>
      <c r="FG456" s="104"/>
      <c r="FH456" s="104"/>
      <c r="FI456" s="104"/>
      <c r="FJ456" s="104"/>
      <c r="FK456" s="104"/>
      <c r="FL456" s="104"/>
      <c r="FM456" s="104"/>
      <c r="FN456" s="104"/>
      <c r="FO456" s="104"/>
      <c r="FP456" s="104"/>
      <c r="FQ456" s="104"/>
      <c r="FR456" s="104"/>
      <c r="FS456" s="104"/>
      <c r="FT456" s="104"/>
      <c r="FU456" s="104"/>
      <c r="FV456" s="104"/>
      <c r="FW456" s="104"/>
      <c r="FX456" s="104"/>
      <c r="FY456" s="104"/>
      <c r="FZ456" s="104"/>
      <c r="GA456" s="104"/>
      <c r="GB456" s="104"/>
      <c r="GC456" s="104"/>
      <c r="GD456" s="104"/>
      <c r="GE456" s="104"/>
      <c r="GF456" s="104"/>
      <c r="GG456" s="104"/>
      <c r="GH456" s="104"/>
      <c r="GI456" s="104"/>
      <c r="GJ456" s="104"/>
      <c r="GK456" s="104"/>
      <c r="GL456" s="104"/>
      <c r="GM456" s="104"/>
      <c r="GN456" s="104"/>
      <c r="GO456" s="104"/>
      <c r="GP456" s="104"/>
      <c r="GQ456" s="104"/>
      <c r="GR456" s="104"/>
      <c r="GS456" s="104"/>
      <c r="GT456" s="104"/>
    </row>
    <row r="457" spans="8:202" s="6" customFormat="1">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c r="EA457" s="104"/>
      <c r="EB457" s="104"/>
      <c r="EC457" s="104"/>
      <c r="ED457" s="104"/>
      <c r="EE457" s="104"/>
      <c r="EF457" s="104"/>
      <c r="EG457" s="104"/>
      <c r="EH457" s="104"/>
      <c r="EI457" s="104"/>
      <c r="EJ457" s="104"/>
      <c r="EK457" s="104"/>
      <c r="EL457" s="104"/>
      <c r="EM457" s="104"/>
      <c r="EN457" s="104"/>
      <c r="EO457" s="104"/>
      <c r="EP457" s="104"/>
      <c r="EQ457" s="104"/>
      <c r="ER457" s="104"/>
      <c r="ES457" s="104"/>
      <c r="ET457" s="104"/>
      <c r="EU457" s="104"/>
      <c r="EV457" s="104"/>
      <c r="EW457" s="104"/>
      <c r="EX457" s="104"/>
      <c r="EY457" s="104"/>
      <c r="EZ457" s="104"/>
      <c r="FA457" s="104"/>
      <c r="FB457" s="104"/>
      <c r="FC457" s="104"/>
      <c r="FD457" s="104"/>
      <c r="FE457" s="104"/>
      <c r="FF457" s="104"/>
      <c r="FG457" s="104"/>
      <c r="FH457" s="104"/>
      <c r="FI457" s="104"/>
      <c r="FJ457" s="104"/>
      <c r="FK457" s="104"/>
      <c r="FL457" s="104"/>
      <c r="FM457" s="104"/>
      <c r="FN457" s="104"/>
      <c r="FO457" s="104"/>
      <c r="FP457" s="104"/>
      <c r="FQ457" s="104"/>
      <c r="FR457" s="104"/>
      <c r="FS457" s="104"/>
      <c r="FT457" s="104"/>
      <c r="FU457" s="104"/>
      <c r="FV457" s="104"/>
      <c r="FW457" s="104"/>
      <c r="FX457" s="104"/>
      <c r="FY457" s="104"/>
      <c r="FZ457" s="104"/>
      <c r="GA457" s="104"/>
      <c r="GB457" s="104"/>
      <c r="GC457" s="104"/>
      <c r="GD457" s="104"/>
      <c r="GE457" s="104"/>
      <c r="GF457" s="104"/>
      <c r="GG457" s="104"/>
      <c r="GH457" s="104"/>
      <c r="GI457" s="104"/>
      <c r="GJ457" s="104"/>
      <c r="GK457" s="104"/>
      <c r="GL457" s="104"/>
      <c r="GM457" s="104"/>
      <c r="GN457" s="104"/>
      <c r="GO457" s="104"/>
      <c r="GP457" s="104"/>
      <c r="GQ457" s="104"/>
      <c r="GR457" s="104"/>
      <c r="GS457" s="104"/>
      <c r="GT457" s="104"/>
    </row>
    <row r="458" spans="8:202" s="6" customFormat="1">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c r="EA458" s="104"/>
      <c r="EB458" s="104"/>
      <c r="EC458" s="104"/>
      <c r="ED458" s="104"/>
      <c r="EE458" s="104"/>
      <c r="EF458" s="104"/>
      <c r="EG458" s="104"/>
      <c r="EH458" s="104"/>
      <c r="EI458" s="104"/>
      <c r="EJ458" s="104"/>
      <c r="EK458" s="104"/>
      <c r="EL458" s="104"/>
      <c r="EM458" s="104"/>
      <c r="EN458" s="104"/>
      <c r="EO458" s="104"/>
      <c r="EP458" s="104"/>
      <c r="EQ458" s="104"/>
      <c r="ER458" s="104"/>
      <c r="ES458" s="104"/>
      <c r="ET458" s="104"/>
      <c r="EU458" s="104"/>
      <c r="EV458" s="104"/>
      <c r="EW458" s="104"/>
      <c r="EX458" s="104"/>
      <c r="EY458" s="104"/>
      <c r="EZ458" s="104"/>
      <c r="FA458" s="104"/>
      <c r="FB458" s="104"/>
      <c r="FC458" s="104"/>
      <c r="FD458" s="104"/>
      <c r="FE458" s="104"/>
      <c r="FF458" s="104"/>
      <c r="FG458" s="104"/>
      <c r="FH458" s="104"/>
      <c r="FI458" s="104"/>
      <c r="FJ458" s="104"/>
      <c r="FK458" s="104"/>
      <c r="FL458" s="104"/>
      <c r="FM458" s="104"/>
      <c r="FN458" s="104"/>
      <c r="FO458" s="104"/>
      <c r="FP458" s="104"/>
      <c r="FQ458" s="104"/>
      <c r="FR458" s="104"/>
      <c r="FS458" s="104"/>
      <c r="FT458" s="104"/>
      <c r="FU458" s="104"/>
      <c r="FV458" s="104"/>
      <c r="FW458" s="104"/>
      <c r="FX458" s="104"/>
      <c r="FY458" s="104"/>
      <c r="FZ458" s="104"/>
      <c r="GA458" s="104"/>
      <c r="GB458" s="104"/>
      <c r="GC458" s="104"/>
      <c r="GD458" s="104"/>
      <c r="GE458" s="104"/>
      <c r="GF458" s="104"/>
      <c r="GG458" s="104"/>
      <c r="GH458" s="104"/>
      <c r="GI458" s="104"/>
      <c r="GJ458" s="104"/>
      <c r="GK458" s="104"/>
      <c r="GL458" s="104"/>
      <c r="GM458" s="104"/>
      <c r="GN458" s="104"/>
      <c r="GO458" s="104"/>
      <c r="GP458" s="104"/>
      <c r="GQ458" s="104"/>
      <c r="GR458" s="104"/>
      <c r="GS458" s="104"/>
      <c r="GT458" s="104"/>
    </row>
    <row r="459" spans="8:202" s="6" customFormat="1">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c r="EA459" s="104"/>
      <c r="EB459" s="104"/>
      <c r="EC459" s="104"/>
      <c r="ED459" s="104"/>
      <c r="EE459" s="104"/>
      <c r="EF459" s="104"/>
      <c r="EG459" s="104"/>
      <c r="EH459" s="104"/>
      <c r="EI459" s="104"/>
      <c r="EJ459" s="104"/>
      <c r="EK459" s="104"/>
      <c r="EL459" s="104"/>
      <c r="EM459" s="104"/>
      <c r="EN459" s="104"/>
      <c r="EO459" s="104"/>
      <c r="EP459" s="104"/>
      <c r="EQ459" s="104"/>
      <c r="ER459" s="104"/>
      <c r="ES459" s="104"/>
      <c r="ET459" s="104"/>
      <c r="EU459" s="104"/>
      <c r="EV459" s="104"/>
      <c r="EW459" s="104"/>
      <c r="EX459" s="104"/>
      <c r="EY459" s="104"/>
      <c r="EZ459" s="104"/>
      <c r="FA459" s="104"/>
      <c r="FB459" s="104"/>
      <c r="FC459" s="104"/>
      <c r="FD459" s="104"/>
      <c r="FE459" s="104"/>
      <c r="FF459" s="104"/>
      <c r="FG459" s="104"/>
      <c r="FH459" s="104"/>
      <c r="FI459" s="104"/>
      <c r="FJ459" s="104"/>
      <c r="FK459" s="104"/>
      <c r="FL459" s="104"/>
      <c r="FM459" s="104"/>
      <c r="FN459" s="104"/>
      <c r="FO459" s="104"/>
      <c r="FP459" s="104"/>
      <c r="FQ459" s="104"/>
      <c r="FR459" s="104"/>
      <c r="FS459" s="104"/>
      <c r="FT459" s="104"/>
      <c r="FU459" s="104"/>
      <c r="FV459" s="104"/>
      <c r="FW459" s="104"/>
      <c r="FX459" s="104"/>
      <c r="FY459" s="104"/>
      <c r="FZ459" s="104"/>
      <c r="GA459" s="104"/>
      <c r="GB459" s="104"/>
      <c r="GC459" s="104"/>
      <c r="GD459" s="104"/>
      <c r="GE459" s="104"/>
      <c r="GF459" s="104"/>
      <c r="GG459" s="104"/>
      <c r="GH459" s="104"/>
      <c r="GI459" s="104"/>
      <c r="GJ459" s="104"/>
      <c r="GK459" s="104"/>
      <c r="GL459" s="104"/>
      <c r="GM459" s="104"/>
      <c r="GN459" s="104"/>
      <c r="GO459" s="104"/>
      <c r="GP459" s="104"/>
      <c r="GQ459" s="104"/>
      <c r="GR459" s="104"/>
      <c r="GS459" s="104"/>
      <c r="GT459" s="104"/>
    </row>
    <row r="460" spans="8:202" s="6" customFormat="1">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c r="EA460" s="104"/>
      <c r="EB460" s="104"/>
      <c r="EC460" s="104"/>
      <c r="ED460" s="104"/>
      <c r="EE460" s="104"/>
      <c r="EF460" s="104"/>
      <c r="EG460" s="104"/>
      <c r="EH460" s="104"/>
      <c r="EI460" s="104"/>
      <c r="EJ460" s="104"/>
      <c r="EK460" s="104"/>
      <c r="EL460" s="104"/>
      <c r="EM460" s="104"/>
      <c r="EN460" s="104"/>
      <c r="EO460" s="104"/>
      <c r="EP460" s="104"/>
      <c r="EQ460" s="104"/>
      <c r="ER460" s="104"/>
      <c r="ES460" s="104"/>
      <c r="ET460" s="104"/>
      <c r="EU460" s="104"/>
      <c r="EV460" s="104"/>
      <c r="EW460" s="104"/>
      <c r="EX460" s="104"/>
      <c r="EY460" s="104"/>
      <c r="EZ460" s="104"/>
      <c r="FA460" s="104"/>
      <c r="FB460" s="104"/>
      <c r="FC460" s="104"/>
      <c r="FD460" s="104"/>
      <c r="FE460" s="104"/>
      <c r="FF460" s="104"/>
      <c r="FG460" s="104"/>
      <c r="FH460" s="104"/>
      <c r="FI460" s="104"/>
      <c r="FJ460" s="104"/>
      <c r="FK460" s="104"/>
      <c r="FL460" s="104"/>
      <c r="FM460" s="104"/>
      <c r="FN460" s="104"/>
      <c r="FO460" s="104"/>
      <c r="FP460" s="104"/>
      <c r="FQ460" s="104"/>
      <c r="FR460" s="104"/>
      <c r="FS460" s="104"/>
      <c r="FT460" s="104"/>
      <c r="FU460" s="104"/>
      <c r="FV460" s="104"/>
      <c r="FW460" s="104"/>
      <c r="FX460" s="104"/>
      <c r="FY460" s="104"/>
      <c r="FZ460" s="104"/>
      <c r="GA460" s="104"/>
      <c r="GB460" s="104"/>
      <c r="GC460" s="104"/>
      <c r="GD460" s="104"/>
      <c r="GE460" s="104"/>
      <c r="GF460" s="104"/>
      <c r="GG460" s="104"/>
      <c r="GH460" s="104"/>
      <c r="GI460" s="104"/>
      <c r="GJ460" s="104"/>
      <c r="GK460" s="104"/>
      <c r="GL460" s="104"/>
      <c r="GM460" s="104"/>
      <c r="GN460" s="104"/>
      <c r="GO460" s="104"/>
      <c r="GP460" s="104"/>
      <c r="GQ460" s="104"/>
      <c r="GR460" s="104"/>
      <c r="GS460" s="104"/>
      <c r="GT460" s="104"/>
    </row>
    <row r="461" spans="8:202" s="6" customFormat="1">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c r="EA461" s="104"/>
      <c r="EB461" s="104"/>
      <c r="EC461" s="104"/>
      <c r="ED461" s="104"/>
      <c r="EE461" s="104"/>
      <c r="EF461" s="104"/>
      <c r="EG461" s="104"/>
      <c r="EH461" s="104"/>
      <c r="EI461" s="104"/>
      <c r="EJ461" s="104"/>
      <c r="EK461" s="104"/>
      <c r="EL461" s="104"/>
      <c r="EM461" s="104"/>
      <c r="EN461" s="104"/>
      <c r="EO461" s="104"/>
      <c r="EP461" s="104"/>
      <c r="EQ461" s="104"/>
      <c r="ER461" s="104"/>
      <c r="ES461" s="104"/>
      <c r="ET461" s="104"/>
      <c r="EU461" s="104"/>
      <c r="EV461" s="104"/>
      <c r="EW461" s="104"/>
      <c r="EX461" s="104"/>
      <c r="EY461" s="104"/>
      <c r="EZ461" s="104"/>
      <c r="FA461" s="104"/>
      <c r="FB461" s="104"/>
      <c r="FC461" s="104"/>
      <c r="FD461" s="104"/>
      <c r="FE461" s="104"/>
      <c r="FF461" s="104"/>
      <c r="FG461" s="104"/>
      <c r="FH461" s="104"/>
      <c r="FI461" s="104"/>
      <c r="FJ461" s="104"/>
      <c r="FK461" s="104"/>
      <c r="FL461" s="104"/>
      <c r="FM461" s="104"/>
      <c r="FN461" s="104"/>
      <c r="FO461" s="104"/>
      <c r="FP461" s="104"/>
      <c r="FQ461" s="104"/>
      <c r="FR461" s="104"/>
      <c r="FS461" s="104"/>
      <c r="FT461" s="104"/>
      <c r="FU461" s="104"/>
      <c r="FV461" s="104"/>
      <c r="FW461" s="104"/>
      <c r="FX461" s="104"/>
      <c r="FY461" s="104"/>
      <c r="FZ461" s="104"/>
      <c r="GA461" s="104"/>
      <c r="GB461" s="104"/>
      <c r="GC461" s="104"/>
      <c r="GD461" s="104"/>
      <c r="GE461" s="104"/>
      <c r="GF461" s="104"/>
      <c r="GG461" s="104"/>
      <c r="GH461" s="104"/>
      <c r="GI461" s="104"/>
      <c r="GJ461" s="104"/>
      <c r="GK461" s="104"/>
      <c r="GL461" s="104"/>
      <c r="GM461" s="104"/>
      <c r="GN461" s="104"/>
      <c r="GO461" s="104"/>
      <c r="GP461" s="104"/>
      <c r="GQ461" s="104"/>
      <c r="GR461" s="104"/>
      <c r="GS461" s="104"/>
      <c r="GT461" s="104"/>
    </row>
    <row r="462" spans="8:202" s="6" customFormat="1">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c r="EA462" s="104"/>
      <c r="EB462" s="104"/>
      <c r="EC462" s="104"/>
      <c r="ED462" s="104"/>
      <c r="EE462" s="104"/>
      <c r="EF462" s="104"/>
      <c r="EG462" s="104"/>
      <c r="EH462" s="104"/>
      <c r="EI462" s="104"/>
      <c r="EJ462" s="104"/>
      <c r="EK462" s="104"/>
      <c r="EL462" s="104"/>
      <c r="EM462" s="104"/>
      <c r="EN462" s="104"/>
      <c r="EO462" s="104"/>
      <c r="EP462" s="104"/>
      <c r="EQ462" s="104"/>
      <c r="ER462" s="104"/>
      <c r="ES462" s="104"/>
      <c r="ET462" s="104"/>
      <c r="EU462" s="104"/>
      <c r="EV462" s="104"/>
      <c r="EW462" s="104"/>
      <c r="EX462" s="104"/>
      <c r="EY462" s="104"/>
      <c r="EZ462" s="104"/>
      <c r="FA462" s="104"/>
      <c r="FB462" s="104"/>
      <c r="FC462" s="104"/>
      <c r="FD462" s="104"/>
      <c r="FE462" s="104"/>
      <c r="FF462" s="104"/>
      <c r="FG462" s="104"/>
      <c r="FH462" s="104"/>
      <c r="FI462" s="104"/>
      <c r="FJ462" s="104"/>
      <c r="FK462" s="104"/>
      <c r="FL462" s="104"/>
      <c r="FM462" s="104"/>
      <c r="FN462" s="104"/>
      <c r="FO462" s="104"/>
      <c r="FP462" s="104"/>
      <c r="FQ462" s="104"/>
      <c r="FR462" s="104"/>
      <c r="FS462" s="104"/>
      <c r="FT462" s="104"/>
      <c r="FU462" s="104"/>
      <c r="FV462" s="104"/>
      <c r="FW462" s="104"/>
      <c r="FX462" s="104"/>
      <c r="FY462" s="104"/>
      <c r="FZ462" s="104"/>
      <c r="GA462" s="104"/>
      <c r="GB462" s="104"/>
      <c r="GC462" s="104"/>
      <c r="GD462" s="104"/>
      <c r="GE462" s="104"/>
      <c r="GF462" s="104"/>
      <c r="GG462" s="104"/>
      <c r="GH462" s="104"/>
      <c r="GI462" s="104"/>
      <c r="GJ462" s="104"/>
      <c r="GK462" s="104"/>
      <c r="GL462" s="104"/>
      <c r="GM462" s="104"/>
      <c r="GN462" s="104"/>
      <c r="GO462" s="104"/>
      <c r="GP462" s="104"/>
      <c r="GQ462" s="104"/>
      <c r="GR462" s="104"/>
      <c r="GS462" s="104"/>
      <c r="GT462" s="104"/>
    </row>
    <row r="463" spans="8:202" s="6" customFormat="1">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c r="EA463" s="104"/>
      <c r="EB463" s="104"/>
      <c r="EC463" s="104"/>
      <c r="ED463" s="104"/>
      <c r="EE463" s="104"/>
      <c r="EF463" s="104"/>
      <c r="EG463" s="104"/>
      <c r="EH463" s="104"/>
      <c r="EI463" s="104"/>
      <c r="EJ463" s="104"/>
      <c r="EK463" s="104"/>
      <c r="EL463" s="104"/>
      <c r="EM463" s="104"/>
      <c r="EN463" s="104"/>
      <c r="EO463" s="104"/>
      <c r="EP463" s="104"/>
      <c r="EQ463" s="104"/>
      <c r="ER463" s="104"/>
      <c r="ES463" s="104"/>
      <c r="ET463" s="104"/>
      <c r="EU463" s="104"/>
      <c r="EV463" s="104"/>
      <c r="EW463" s="104"/>
      <c r="EX463" s="104"/>
      <c r="EY463" s="104"/>
      <c r="EZ463" s="104"/>
      <c r="FA463" s="104"/>
      <c r="FB463" s="104"/>
      <c r="FC463" s="104"/>
      <c r="FD463" s="104"/>
      <c r="FE463" s="104"/>
      <c r="FF463" s="104"/>
      <c r="FG463" s="104"/>
      <c r="FH463" s="104"/>
      <c r="FI463" s="104"/>
      <c r="FJ463" s="104"/>
      <c r="FK463" s="104"/>
      <c r="FL463" s="104"/>
      <c r="FM463" s="104"/>
      <c r="FN463" s="104"/>
      <c r="FO463" s="104"/>
      <c r="FP463" s="104"/>
      <c r="FQ463" s="104"/>
      <c r="FR463" s="104"/>
      <c r="FS463" s="104"/>
      <c r="FT463" s="104"/>
      <c r="FU463" s="104"/>
      <c r="FV463" s="104"/>
      <c r="FW463" s="104"/>
      <c r="FX463" s="104"/>
      <c r="FY463" s="104"/>
      <c r="FZ463" s="104"/>
      <c r="GA463" s="104"/>
      <c r="GB463" s="104"/>
      <c r="GC463" s="104"/>
      <c r="GD463" s="104"/>
      <c r="GE463" s="104"/>
      <c r="GF463" s="104"/>
      <c r="GG463" s="104"/>
      <c r="GH463" s="104"/>
      <c r="GI463" s="104"/>
      <c r="GJ463" s="104"/>
      <c r="GK463" s="104"/>
      <c r="GL463" s="104"/>
      <c r="GM463" s="104"/>
      <c r="GN463" s="104"/>
      <c r="GO463" s="104"/>
      <c r="GP463" s="104"/>
      <c r="GQ463" s="104"/>
      <c r="GR463" s="104"/>
      <c r="GS463" s="104"/>
      <c r="GT463" s="104"/>
    </row>
    <row r="464" spans="8:202" s="6" customFormat="1">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c r="EA464" s="104"/>
      <c r="EB464" s="104"/>
      <c r="EC464" s="104"/>
      <c r="ED464" s="104"/>
      <c r="EE464" s="104"/>
      <c r="EF464" s="104"/>
      <c r="EG464" s="104"/>
      <c r="EH464" s="104"/>
      <c r="EI464" s="104"/>
      <c r="EJ464" s="104"/>
      <c r="EK464" s="104"/>
      <c r="EL464" s="104"/>
      <c r="EM464" s="104"/>
      <c r="EN464" s="104"/>
      <c r="EO464" s="104"/>
      <c r="EP464" s="104"/>
      <c r="EQ464" s="104"/>
      <c r="ER464" s="104"/>
      <c r="ES464" s="104"/>
      <c r="ET464" s="104"/>
      <c r="EU464" s="104"/>
      <c r="EV464" s="104"/>
      <c r="EW464" s="104"/>
      <c r="EX464" s="104"/>
      <c r="EY464" s="104"/>
      <c r="EZ464" s="104"/>
      <c r="FA464" s="104"/>
      <c r="FB464" s="104"/>
      <c r="FC464" s="104"/>
      <c r="FD464" s="104"/>
      <c r="FE464" s="104"/>
      <c r="FF464" s="104"/>
      <c r="FG464" s="104"/>
      <c r="FH464" s="104"/>
      <c r="FI464" s="104"/>
      <c r="FJ464" s="104"/>
      <c r="FK464" s="104"/>
      <c r="FL464" s="104"/>
      <c r="FM464" s="104"/>
      <c r="FN464" s="104"/>
      <c r="FO464" s="104"/>
      <c r="FP464" s="104"/>
      <c r="FQ464" s="104"/>
      <c r="FR464" s="104"/>
      <c r="FS464" s="104"/>
      <c r="FT464" s="104"/>
      <c r="FU464" s="104"/>
      <c r="FV464" s="104"/>
      <c r="FW464" s="104"/>
      <c r="FX464" s="104"/>
      <c r="FY464" s="104"/>
      <c r="FZ464" s="104"/>
      <c r="GA464" s="104"/>
      <c r="GB464" s="104"/>
      <c r="GC464" s="104"/>
      <c r="GD464" s="104"/>
      <c r="GE464" s="104"/>
      <c r="GF464" s="104"/>
      <c r="GG464" s="104"/>
      <c r="GH464" s="104"/>
      <c r="GI464" s="104"/>
      <c r="GJ464" s="104"/>
      <c r="GK464" s="104"/>
      <c r="GL464" s="104"/>
      <c r="GM464" s="104"/>
      <c r="GN464" s="104"/>
      <c r="GO464" s="104"/>
      <c r="GP464" s="104"/>
      <c r="GQ464" s="104"/>
      <c r="GR464" s="104"/>
      <c r="GS464" s="104"/>
      <c r="GT464" s="104"/>
    </row>
    <row r="465" spans="8:202" s="6" customFormat="1">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c r="EA465" s="104"/>
      <c r="EB465" s="104"/>
      <c r="EC465" s="104"/>
      <c r="ED465" s="104"/>
      <c r="EE465" s="104"/>
      <c r="EF465" s="104"/>
      <c r="EG465" s="104"/>
      <c r="EH465" s="104"/>
      <c r="EI465" s="104"/>
      <c r="EJ465" s="104"/>
      <c r="EK465" s="104"/>
      <c r="EL465" s="104"/>
      <c r="EM465" s="104"/>
      <c r="EN465" s="104"/>
      <c r="EO465" s="104"/>
      <c r="EP465" s="104"/>
      <c r="EQ465" s="104"/>
      <c r="ER465" s="104"/>
      <c r="ES465" s="104"/>
      <c r="ET465" s="104"/>
      <c r="EU465" s="104"/>
      <c r="EV465" s="104"/>
      <c r="EW465" s="104"/>
      <c r="EX465" s="104"/>
      <c r="EY465" s="104"/>
      <c r="EZ465" s="104"/>
      <c r="FA465" s="104"/>
      <c r="FB465" s="104"/>
      <c r="FC465" s="104"/>
      <c r="FD465" s="104"/>
      <c r="FE465" s="104"/>
      <c r="FF465" s="104"/>
      <c r="FG465" s="104"/>
      <c r="FH465" s="104"/>
      <c r="FI465" s="104"/>
      <c r="FJ465" s="104"/>
      <c r="FK465" s="104"/>
      <c r="FL465" s="104"/>
      <c r="FM465" s="104"/>
      <c r="FN465" s="104"/>
      <c r="FO465" s="104"/>
      <c r="FP465" s="104"/>
      <c r="FQ465" s="104"/>
      <c r="FR465" s="104"/>
      <c r="FS465" s="104"/>
      <c r="FT465" s="104"/>
      <c r="FU465" s="104"/>
      <c r="FV465" s="104"/>
      <c r="FW465" s="104"/>
      <c r="FX465" s="104"/>
      <c r="FY465" s="104"/>
      <c r="FZ465" s="104"/>
      <c r="GA465" s="104"/>
      <c r="GB465" s="104"/>
      <c r="GC465" s="104"/>
      <c r="GD465" s="104"/>
      <c r="GE465" s="104"/>
      <c r="GF465" s="104"/>
      <c r="GG465" s="104"/>
      <c r="GH465" s="104"/>
      <c r="GI465" s="104"/>
      <c r="GJ465" s="104"/>
      <c r="GK465" s="104"/>
      <c r="GL465" s="104"/>
      <c r="GM465" s="104"/>
      <c r="GN465" s="104"/>
      <c r="GO465" s="104"/>
      <c r="GP465" s="104"/>
      <c r="GQ465" s="104"/>
      <c r="GR465" s="104"/>
      <c r="GS465" s="104"/>
      <c r="GT465" s="104"/>
    </row>
    <row r="466" spans="8:202" s="6" customFormat="1">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c r="EA466" s="104"/>
      <c r="EB466" s="104"/>
      <c r="EC466" s="104"/>
      <c r="ED466" s="104"/>
      <c r="EE466" s="104"/>
      <c r="EF466" s="104"/>
      <c r="EG466" s="104"/>
      <c r="EH466" s="104"/>
      <c r="EI466" s="104"/>
      <c r="EJ466" s="104"/>
      <c r="EK466" s="104"/>
      <c r="EL466" s="104"/>
      <c r="EM466" s="104"/>
      <c r="EN466" s="104"/>
      <c r="EO466" s="104"/>
      <c r="EP466" s="104"/>
      <c r="EQ466" s="104"/>
      <c r="ER466" s="104"/>
      <c r="ES466" s="104"/>
      <c r="ET466" s="104"/>
      <c r="EU466" s="104"/>
      <c r="EV466" s="104"/>
      <c r="EW466" s="104"/>
      <c r="EX466" s="104"/>
      <c r="EY466" s="104"/>
      <c r="EZ466" s="104"/>
      <c r="FA466" s="104"/>
      <c r="FB466" s="104"/>
      <c r="FC466" s="104"/>
      <c r="FD466" s="104"/>
      <c r="FE466" s="104"/>
      <c r="FF466" s="104"/>
      <c r="FG466" s="104"/>
      <c r="FH466" s="104"/>
      <c r="FI466" s="104"/>
      <c r="FJ466" s="104"/>
      <c r="FK466" s="104"/>
      <c r="FL466" s="104"/>
      <c r="FM466" s="104"/>
      <c r="FN466" s="104"/>
      <c r="FO466" s="104"/>
      <c r="FP466" s="104"/>
      <c r="FQ466" s="104"/>
      <c r="FR466" s="104"/>
      <c r="FS466" s="104"/>
      <c r="FT466" s="104"/>
      <c r="FU466" s="104"/>
      <c r="FV466" s="104"/>
      <c r="FW466" s="104"/>
      <c r="FX466" s="104"/>
      <c r="FY466" s="104"/>
      <c r="FZ466" s="104"/>
      <c r="GA466" s="104"/>
      <c r="GB466" s="104"/>
      <c r="GC466" s="104"/>
      <c r="GD466" s="104"/>
      <c r="GE466" s="104"/>
      <c r="GF466" s="104"/>
      <c r="GG466" s="104"/>
      <c r="GH466" s="104"/>
      <c r="GI466" s="104"/>
      <c r="GJ466" s="104"/>
      <c r="GK466" s="104"/>
      <c r="GL466" s="104"/>
      <c r="GM466" s="104"/>
      <c r="GN466" s="104"/>
      <c r="GO466" s="104"/>
      <c r="GP466" s="104"/>
      <c r="GQ466" s="104"/>
      <c r="GR466" s="104"/>
      <c r="GS466" s="104"/>
      <c r="GT466" s="104"/>
    </row>
    <row r="467" spans="8:202" s="6" customFormat="1">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c r="EA467" s="104"/>
      <c r="EB467" s="104"/>
      <c r="EC467" s="104"/>
      <c r="ED467" s="104"/>
      <c r="EE467" s="104"/>
      <c r="EF467" s="104"/>
      <c r="EG467" s="104"/>
      <c r="EH467" s="104"/>
      <c r="EI467" s="104"/>
      <c r="EJ467" s="104"/>
      <c r="EK467" s="104"/>
      <c r="EL467" s="104"/>
      <c r="EM467" s="104"/>
      <c r="EN467" s="104"/>
      <c r="EO467" s="104"/>
      <c r="EP467" s="104"/>
      <c r="EQ467" s="104"/>
      <c r="ER467" s="104"/>
      <c r="ES467" s="104"/>
      <c r="ET467" s="104"/>
      <c r="EU467" s="104"/>
      <c r="EV467" s="104"/>
      <c r="EW467" s="104"/>
      <c r="EX467" s="104"/>
      <c r="EY467" s="104"/>
      <c r="EZ467" s="104"/>
      <c r="FA467" s="104"/>
      <c r="FB467" s="104"/>
      <c r="FC467" s="104"/>
      <c r="FD467" s="104"/>
      <c r="FE467" s="104"/>
      <c r="FF467" s="104"/>
      <c r="FG467" s="104"/>
      <c r="FH467" s="104"/>
      <c r="FI467" s="104"/>
      <c r="FJ467" s="104"/>
      <c r="FK467" s="104"/>
      <c r="FL467" s="104"/>
      <c r="FM467" s="104"/>
      <c r="FN467" s="104"/>
      <c r="FO467" s="104"/>
      <c r="FP467" s="104"/>
      <c r="FQ467" s="104"/>
      <c r="FR467" s="104"/>
      <c r="FS467" s="104"/>
      <c r="FT467" s="104"/>
      <c r="FU467" s="104"/>
      <c r="FV467" s="104"/>
      <c r="FW467" s="104"/>
      <c r="FX467" s="104"/>
      <c r="FY467" s="104"/>
      <c r="FZ467" s="104"/>
      <c r="GA467" s="104"/>
      <c r="GB467" s="104"/>
      <c r="GC467" s="104"/>
      <c r="GD467" s="104"/>
      <c r="GE467" s="104"/>
      <c r="GF467" s="104"/>
      <c r="GG467" s="104"/>
      <c r="GH467" s="104"/>
      <c r="GI467" s="104"/>
      <c r="GJ467" s="104"/>
      <c r="GK467" s="104"/>
      <c r="GL467" s="104"/>
      <c r="GM467" s="104"/>
      <c r="GN467" s="104"/>
      <c r="GO467" s="104"/>
      <c r="GP467" s="104"/>
      <c r="GQ467" s="104"/>
      <c r="GR467" s="104"/>
      <c r="GS467" s="104"/>
      <c r="GT467" s="104"/>
    </row>
    <row r="468" spans="8:202" s="6" customFormat="1">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c r="EA468" s="104"/>
      <c r="EB468" s="104"/>
      <c r="EC468" s="104"/>
      <c r="ED468" s="104"/>
      <c r="EE468" s="104"/>
      <c r="EF468" s="104"/>
      <c r="EG468" s="104"/>
      <c r="EH468" s="104"/>
      <c r="EI468" s="104"/>
      <c r="EJ468" s="104"/>
      <c r="EK468" s="104"/>
      <c r="EL468" s="104"/>
      <c r="EM468" s="104"/>
      <c r="EN468" s="104"/>
      <c r="EO468" s="104"/>
      <c r="EP468" s="104"/>
      <c r="EQ468" s="104"/>
      <c r="ER468" s="104"/>
      <c r="ES468" s="104"/>
      <c r="ET468" s="104"/>
      <c r="EU468" s="104"/>
      <c r="EV468" s="104"/>
      <c r="EW468" s="104"/>
      <c r="EX468" s="104"/>
      <c r="EY468" s="104"/>
      <c r="EZ468" s="104"/>
      <c r="FA468" s="104"/>
      <c r="FB468" s="104"/>
      <c r="FC468" s="104"/>
      <c r="FD468" s="104"/>
      <c r="FE468" s="104"/>
      <c r="FF468" s="104"/>
      <c r="FG468" s="104"/>
      <c r="FH468" s="104"/>
      <c r="FI468" s="104"/>
      <c r="FJ468" s="104"/>
      <c r="FK468" s="104"/>
      <c r="FL468" s="104"/>
      <c r="FM468" s="104"/>
      <c r="FN468" s="104"/>
      <c r="FO468" s="104"/>
      <c r="FP468" s="104"/>
      <c r="FQ468" s="104"/>
      <c r="FR468" s="104"/>
      <c r="FS468" s="104"/>
      <c r="FT468" s="104"/>
      <c r="FU468" s="104"/>
      <c r="FV468" s="104"/>
      <c r="FW468" s="104"/>
      <c r="FX468" s="104"/>
      <c r="FY468" s="104"/>
      <c r="FZ468" s="104"/>
      <c r="GA468" s="104"/>
      <c r="GB468" s="104"/>
      <c r="GC468" s="104"/>
      <c r="GD468" s="104"/>
      <c r="GE468" s="104"/>
      <c r="GF468" s="104"/>
      <c r="GG468" s="104"/>
      <c r="GH468" s="104"/>
      <c r="GI468" s="104"/>
      <c r="GJ468" s="104"/>
      <c r="GK468" s="104"/>
      <c r="GL468" s="104"/>
      <c r="GM468" s="104"/>
      <c r="GN468" s="104"/>
      <c r="GO468" s="104"/>
      <c r="GP468" s="104"/>
      <c r="GQ468" s="104"/>
      <c r="GR468" s="104"/>
      <c r="GS468" s="104"/>
      <c r="GT468" s="104"/>
    </row>
    <row r="469" spans="8:202" s="6" customFormat="1">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c r="EA469" s="104"/>
      <c r="EB469" s="104"/>
      <c r="EC469" s="104"/>
      <c r="ED469" s="104"/>
      <c r="EE469" s="104"/>
      <c r="EF469" s="104"/>
      <c r="EG469" s="104"/>
      <c r="EH469" s="104"/>
      <c r="EI469" s="104"/>
      <c r="EJ469" s="104"/>
      <c r="EK469" s="104"/>
      <c r="EL469" s="104"/>
      <c r="EM469" s="104"/>
      <c r="EN469" s="104"/>
      <c r="EO469" s="104"/>
      <c r="EP469" s="104"/>
      <c r="EQ469" s="104"/>
      <c r="ER469" s="104"/>
      <c r="ES469" s="104"/>
      <c r="ET469" s="104"/>
      <c r="EU469" s="104"/>
      <c r="EV469" s="104"/>
      <c r="EW469" s="104"/>
      <c r="EX469" s="104"/>
      <c r="EY469" s="104"/>
      <c r="EZ469" s="104"/>
      <c r="FA469" s="104"/>
      <c r="FB469" s="104"/>
      <c r="FC469" s="104"/>
      <c r="FD469" s="104"/>
      <c r="FE469" s="104"/>
      <c r="FF469" s="104"/>
      <c r="FG469" s="104"/>
      <c r="FH469" s="104"/>
      <c r="FI469" s="104"/>
      <c r="FJ469" s="104"/>
      <c r="FK469" s="104"/>
      <c r="FL469" s="104"/>
      <c r="FM469" s="104"/>
      <c r="FN469" s="104"/>
      <c r="FO469" s="104"/>
      <c r="FP469" s="104"/>
      <c r="FQ469" s="104"/>
      <c r="FR469" s="104"/>
      <c r="FS469" s="104"/>
      <c r="FT469" s="104"/>
      <c r="FU469" s="104"/>
      <c r="FV469" s="104"/>
      <c r="FW469" s="104"/>
      <c r="FX469" s="104"/>
      <c r="FY469" s="104"/>
      <c r="FZ469" s="104"/>
      <c r="GA469" s="104"/>
      <c r="GB469" s="104"/>
      <c r="GC469" s="104"/>
      <c r="GD469" s="104"/>
      <c r="GE469" s="104"/>
      <c r="GF469" s="104"/>
      <c r="GG469" s="104"/>
      <c r="GH469" s="104"/>
      <c r="GI469" s="104"/>
      <c r="GJ469" s="104"/>
      <c r="GK469" s="104"/>
      <c r="GL469" s="104"/>
      <c r="GM469" s="104"/>
      <c r="GN469" s="104"/>
      <c r="GO469" s="104"/>
      <c r="GP469" s="104"/>
      <c r="GQ469" s="104"/>
      <c r="GR469" s="104"/>
      <c r="GS469" s="104"/>
      <c r="GT469" s="104"/>
    </row>
    <row r="470" spans="8:202" s="6" customFormat="1">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c r="EA470" s="104"/>
      <c r="EB470" s="104"/>
      <c r="EC470" s="104"/>
      <c r="ED470" s="104"/>
      <c r="EE470" s="104"/>
      <c r="EF470" s="104"/>
      <c r="EG470" s="104"/>
      <c r="EH470" s="104"/>
      <c r="EI470" s="104"/>
      <c r="EJ470" s="104"/>
      <c r="EK470" s="104"/>
      <c r="EL470" s="104"/>
      <c r="EM470" s="104"/>
      <c r="EN470" s="104"/>
      <c r="EO470" s="104"/>
      <c r="EP470" s="104"/>
      <c r="EQ470" s="104"/>
      <c r="ER470" s="104"/>
      <c r="ES470" s="104"/>
      <c r="ET470" s="104"/>
      <c r="EU470" s="104"/>
      <c r="EV470" s="104"/>
      <c r="EW470" s="104"/>
      <c r="EX470" s="104"/>
      <c r="EY470" s="104"/>
      <c r="EZ470" s="104"/>
      <c r="FA470" s="104"/>
      <c r="FB470" s="104"/>
      <c r="FC470" s="104"/>
      <c r="FD470" s="104"/>
      <c r="FE470" s="104"/>
      <c r="FF470" s="104"/>
      <c r="FG470" s="104"/>
      <c r="FH470" s="104"/>
      <c r="FI470" s="104"/>
      <c r="FJ470" s="104"/>
      <c r="FK470" s="104"/>
      <c r="FL470" s="104"/>
      <c r="FM470" s="104"/>
      <c r="FN470" s="104"/>
      <c r="FO470" s="104"/>
      <c r="FP470" s="104"/>
      <c r="FQ470" s="104"/>
      <c r="FR470" s="104"/>
      <c r="FS470" s="104"/>
      <c r="FT470" s="104"/>
      <c r="FU470" s="104"/>
      <c r="FV470" s="104"/>
      <c r="FW470" s="104"/>
      <c r="FX470" s="104"/>
      <c r="FY470" s="104"/>
      <c r="FZ470" s="104"/>
      <c r="GA470" s="104"/>
      <c r="GB470" s="104"/>
      <c r="GC470" s="104"/>
      <c r="GD470" s="104"/>
      <c r="GE470" s="104"/>
      <c r="GF470" s="104"/>
      <c r="GG470" s="104"/>
      <c r="GH470" s="104"/>
      <c r="GI470" s="104"/>
      <c r="GJ470" s="104"/>
      <c r="GK470" s="104"/>
      <c r="GL470" s="104"/>
      <c r="GM470" s="104"/>
      <c r="GN470" s="104"/>
      <c r="GO470" s="104"/>
      <c r="GP470" s="104"/>
      <c r="GQ470" s="104"/>
      <c r="GR470" s="104"/>
      <c r="GS470" s="104"/>
      <c r="GT470" s="104"/>
    </row>
    <row r="471" spans="8:202" s="6" customFormat="1">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c r="EA471" s="104"/>
      <c r="EB471" s="104"/>
      <c r="EC471" s="104"/>
      <c r="ED471" s="104"/>
      <c r="EE471" s="104"/>
      <c r="EF471" s="104"/>
      <c r="EG471" s="104"/>
      <c r="EH471" s="104"/>
      <c r="EI471" s="104"/>
      <c r="EJ471" s="104"/>
      <c r="EK471" s="104"/>
      <c r="EL471" s="104"/>
      <c r="EM471" s="104"/>
      <c r="EN471" s="104"/>
      <c r="EO471" s="104"/>
      <c r="EP471" s="104"/>
      <c r="EQ471" s="104"/>
      <c r="ER471" s="104"/>
      <c r="ES471" s="104"/>
      <c r="ET471" s="104"/>
      <c r="EU471" s="104"/>
      <c r="EV471" s="104"/>
      <c r="EW471" s="104"/>
      <c r="EX471" s="104"/>
      <c r="EY471" s="104"/>
      <c r="EZ471" s="104"/>
      <c r="FA471" s="104"/>
      <c r="FB471" s="104"/>
      <c r="FC471" s="104"/>
      <c r="FD471" s="104"/>
      <c r="FE471" s="104"/>
      <c r="FF471" s="104"/>
      <c r="FG471" s="104"/>
      <c r="FH471" s="104"/>
      <c r="FI471" s="104"/>
      <c r="FJ471" s="104"/>
      <c r="FK471" s="104"/>
      <c r="FL471" s="104"/>
      <c r="FM471" s="104"/>
      <c r="FN471" s="104"/>
      <c r="FO471" s="104"/>
      <c r="FP471" s="104"/>
      <c r="FQ471" s="104"/>
      <c r="FR471" s="104"/>
      <c r="FS471" s="104"/>
      <c r="FT471" s="104"/>
      <c r="FU471" s="104"/>
      <c r="FV471" s="104"/>
      <c r="FW471" s="104"/>
      <c r="FX471" s="104"/>
      <c r="FY471" s="104"/>
      <c r="FZ471" s="104"/>
      <c r="GA471" s="104"/>
      <c r="GB471" s="104"/>
      <c r="GC471" s="104"/>
      <c r="GD471" s="104"/>
      <c r="GE471" s="104"/>
      <c r="GF471" s="104"/>
      <c r="GG471" s="104"/>
      <c r="GH471" s="104"/>
      <c r="GI471" s="104"/>
      <c r="GJ471" s="104"/>
      <c r="GK471" s="104"/>
      <c r="GL471" s="104"/>
      <c r="GM471" s="104"/>
      <c r="GN471" s="104"/>
      <c r="GO471" s="104"/>
      <c r="GP471" s="104"/>
      <c r="GQ471" s="104"/>
      <c r="GR471" s="104"/>
      <c r="GS471" s="104"/>
      <c r="GT471" s="104"/>
    </row>
    <row r="472" spans="8:202" s="6" customFormat="1">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c r="EA472" s="104"/>
      <c r="EB472" s="104"/>
      <c r="EC472" s="104"/>
      <c r="ED472" s="104"/>
      <c r="EE472" s="104"/>
      <c r="EF472" s="104"/>
      <c r="EG472" s="104"/>
      <c r="EH472" s="104"/>
      <c r="EI472" s="104"/>
      <c r="EJ472" s="104"/>
      <c r="EK472" s="104"/>
      <c r="EL472" s="104"/>
      <c r="EM472" s="104"/>
      <c r="EN472" s="104"/>
      <c r="EO472" s="104"/>
      <c r="EP472" s="104"/>
      <c r="EQ472" s="104"/>
      <c r="ER472" s="104"/>
      <c r="ES472" s="104"/>
      <c r="ET472" s="104"/>
      <c r="EU472" s="104"/>
      <c r="EV472" s="104"/>
      <c r="EW472" s="104"/>
      <c r="EX472" s="104"/>
      <c r="EY472" s="104"/>
      <c r="EZ472" s="104"/>
      <c r="FA472" s="104"/>
      <c r="FB472" s="104"/>
      <c r="FC472" s="104"/>
      <c r="FD472" s="104"/>
      <c r="FE472" s="104"/>
      <c r="FF472" s="104"/>
      <c r="FG472" s="104"/>
      <c r="FH472" s="104"/>
      <c r="FI472" s="104"/>
      <c r="FJ472" s="104"/>
      <c r="FK472" s="104"/>
      <c r="FL472" s="104"/>
      <c r="FM472" s="104"/>
      <c r="FN472" s="104"/>
      <c r="FO472" s="104"/>
      <c r="FP472" s="104"/>
      <c r="FQ472" s="104"/>
      <c r="FR472" s="104"/>
      <c r="FS472" s="104"/>
      <c r="FT472" s="104"/>
      <c r="FU472" s="104"/>
      <c r="FV472" s="104"/>
      <c r="FW472" s="104"/>
      <c r="FX472" s="104"/>
      <c r="FY472" s="104"/>
      <c r="FZ472" s="104"/>
      <c r="GA472" s="104"/>
      <c r="GB472" s="104"/>
      <c r="GC472" s="104"/>
      <c r="GD472" s="104"/>
      <c r="GE472" s="104"/>
      <c r="GF472" s="104"/>
      <c r="GG472" s="104"/>
      <c r="GH472" s="104"/>
      <c r="GI472" s="104"/>
      <c r="GJ472" s="104"/>
      <c r="GK472" s="104"/>
      <c r="GL472" s="104"/>
      <c r="GM472" s="104"/>
      <c r="GN472" s="104"/>
      <c r="GO472" s="104"/>
      <c r="GP472" s="104"/>
      <c r="GQ472" s="104"/>
      <c r="GR472" s="104"/>
      <c r="GS472" s="104"/>
      <c r="GT472" s="104"/>
    </row>
    <row r="473" spans="8:202" s="6" customFormat="1">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c r="EA473" s="104"/>
      <c r="EB473" s="104"/>
      <c r="EC473" s="104"/>
      <c r="ED473" s="104"/>
      <c r="EE473" s="104"/>
      <c r="EF473" s="104"/>
      <c r="EG473" s="104"/>
      <c r="EH473" s="104"/>
      <c r="EI473" s="104"/>
      <c r="EJ473" s="104"/>
      <c r="EK473" s="104"/>
      <c r="EL473" s="104"/>
      <c r="EM473" s="104"/>
      <c r="EN473" s="104"/>
      <c r="EO473" s="104"/>
      <c r="EP473" s="104"/>
      <c r="EQ473" s="104"/>
      <c r="ER473" s="104"/>
      <c r="ES473" s="104"/>
      <c r="ET473" s="104"/>
      <c r="EU473" s="104"/>
      <c r="EV473" s="104"/>
      <c r="EW473" s="104"/>
      <c r="EX473" s="104"/>
      <c r="EY473" s="104"/>
      <c r="EZ473" s="104"/>
      <c r="FA473" s="104"/>
      <c r="FB473" s="104"/>
      <c r="FC473" s="104"/>
      <c r="FD473" s="104"/>
      <c r="FE473" s="104"/>
      <c r="FF473" s="104"/>
      <c r="FG473" s="104"/>
      <c r="FH473" s="104"/>
      <c r="FI473" s="104"/>
      <c r="FJ473" s="104"/>
      <c r="FK473" s="104"/>
      <c r="FL473" s="104"/>
      <c r="FM473" s="104"/>
      <c r="FN473" s="104"/>
      <c r="FO473" s="104"/>
      <c r="FP473" s="104"/>
      <c r="FQ473" s="104"/>
      <c r="FR473" s="104"/>
      <c r="FS473" s="104"/>
      <c r="FT473" s="104"/>
      <c r="FU473" s="104"/>
      <c r="FV473" s="104"/>
      <c r="FW473" s="104"/>
      <c r="FX473" s="104"/>
      <c r="FY473" s="104"/>
      <c r="FZ473" s="104"/>
      <c r="GA473" s="104"/>
      <c r="GB473" s="104"/>
      <c r="GC473" s="104"/>
      <c r="GD473" s="104"/>
      <c r="GE473" s="104"/>
      <c r="GF473" s="104"/>
      <c r="GG473" s="104"/>
      <c r="GH473" s="104"/>
      <c r="GI473" s="104"/>
      <c r="GJ473" s="104"/>
      <c r="GK473" s="104"/>
      <c r="GL473" s="104"/>
      <c r="GM473" s="104"/>
      <c r="GN473" s="104"/>
      <c r="GO473" s="104"/>
      <c r="GP473" s="104"/>
      <c r="GQ473" s="104"/>
      <c r="GR473" s="104"/>
      <c r="GS473" s="104"/>
      <c r="GT473" s="104"/>
    </row>
    <row r="474" spans="8:202" s="6" customFormat="1">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c r="EA474" s="104"/>
      <c r="EB474" s="104"/>
      <c r="EC474" s="104"/>
      <c r="ED474" s="104"/>
      <c r="EE474" s="104"/>
      <c r="EF474" s="104"/>
      <c r="EG474" s="104"/>
      <c r="EH474" s="104"/>
      <c r="EI474" s="104"/>
      <c r="EJ474" s="104"/>
      <c r="EK474" s="104"/>
      <c r="EL474" s="104"/>
      <c r="EM474" s="104"/>
      <c r="EN474" s="104"/>
      <c r="EO474" s="104"/>
      <c r="EP474" s="104"/>
      <c r="EQ474" s="104"/>
      <c r="ER474" s="104"/>
      <c r="ES474" s="104"/>
      <c r="ET474" s="104"/>
      <c r="EU474" s="104"/>
      <c r="EV474" s="104"/>
      <c r="EW474" s="104"/>
      <c r="EX474" s="104"/>
      <c r="EY474" s="104"/>
      <c r="EZ474" s="104"/>
      <c r="FA474" s="104"/>
      <c r="FB474" s="104"/>
      <c r="FC474" s="104"/>
      <c r="FD474" s="104"/>
      <c r="FE474" s="104"/>
      <c r="FF474" s="104"/>
      <c r="FG474" s="104"/>
      <c r="FH474" s="104"/>
      <c r="FI474" s="104"/>
      <c r="FJ474" s="104"/>
      <c r="FK474" s="104"/>
      <c r="FL474" s="104"/>
      <c r="FM474" s="104"/>
      <c r="FN474" s="104"/>
      <c r="FO474" s="104"/>
      <c r="FP474" s="104"/>
      <c r="FQ474" s="104"/>
      <c r="FR474" s="104"/>
      <c r="FS474" s="104"/>
      <c r="FT474" s="104"/>
      <c r="FU474" s="104"/>
      <c r="FV474" s="104"/>
      <c r="FW474" s="104"/>
      <c r="FX474" s="104"/>
      <c r="FY474" s="104"/>
      <c r="FZ474" s="104"/>
      <c r="GA474" s="104"/>
      <c r="GB474" s="104"/>
      <c r="GC474" s="104"/>
      <c r="GD474" s="104"/>
      <c r="GE474" s="104"/>
      <c r="GF474" s="104"/>
      <c r="GG474" s="104"/>
      <c r="GH474" s="104"/>
      <c r="GI474" s="104"/>
      <c r="GJ474" s="104"/>
      <c r="GK474" s="104"/>
      <c r="GL474" s="104"/>
      <c r="GM474" s="104"/>
      <c r="GN474" s="104"/>
      <c r="GO474" s="104"/>
      <c r="GP474" s="104"/>
      <c r="GQ474" s="104"/>
      <c r="GR474" s="104"/>
      <c r="GS474" s="104"/>
      <c r="GT474" s="104"/>
    </row>
    <row r="475" spans="8:202" s="6" customFormat="1">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c r="EA475" s="104"/>
      <c r="EB475" s="104"/>
      <c r="EC475" s="104"/>
      <c r="ED475" s="104"/>
      <c r="EE475" s="104"/>
      <c r="EF475" s="104"/>
      <c r="EG475" s="104"/>
      <c r="EH475" s="104"/>
      <c r="EI475" s="104"/>
      <c r="EJ475" s="104"/>
      <c r="EK475" s="104"/>
      <c r="EL475" s="104"/>
      <c r="EM475" s="104"/>
      <c r="EN475" s="104"/>
      <c r="EO475" s="104"/>
      <c r="EP475" s="104"/>
      <c r="EQ475" s="104"/>
      <c r="ER475" s="104"/>
      <c r="ES475" s="104"/>
      <c r="ET475" s="104"/>
      <c r="EU475" s="104"/>
      <c r="EV475" s="104"/>
      <c r="EW475" s="104"/>
      <c r="EX475" s="104"/>
      <c r="EY475" s="104"/>
      <c r="EZ475" s="104"/>
      <c r="FA475" s="104"/>
      <c r="FB475" s="104"/>
      <c r="FC475" s="104"/>
      <c r="FD475" s="104"/>
      <c r="FE475" s="104"/>
      <c r="FF475" s="104"/>
      <c r="FG475" s="104"/>
      <c r="FH475" s="104"/>
      <c r="FI475" s="104"/>
      <c r="FJ475" s="104"/>
      <c r="FK475" s="104"/>
      <c r="FL475" s="104"/>
      <c r="FM475" s="104"/>
      <c r="FN475" s="104"/>
      <c r="FO475" s="104"/>
      <c r="FP475" s="104"/>
      <c r="FQ475" s="104"/>
      <c r="FR475" s="104"/>
      <c r="FS475" s="104"/>
      <c r="FT475" s="104"/>
      <c r="FU475" s="104"/>
      <c r="FV475" s="104"/>
      <c r="FW475" s="104"/>
      <c r="FX475" s="104"/>
      <c r="FY475" s="104"/>
      <c r="FZ475" s="104"/>
      <c r="GA475" s="104"/>
      <c r="GB475" s="104"/>
      <c r="GC475" s="104"/>
      <c r="GD475" s="104"/>
      <c r="GE475" s="104"/>
      <c r="GF475" s="104"/>
      <c r="GG475" s="104"/>
      <c r="GH475" s="104"/>
      <c r="GI475" s="104"/>
      <c r="GJ475" s="104"/>
      <c r="GK475" s="104"/>
      <c r="GL475" s="104"/>
      <c r="GM475" s="104"/>
      <c r="GN475" s="104"/>
      <c r="GO475" s="104"/>
      <c r="GP475" s="104"/>
      <c r="GQ475" s="104"/>
      <c r="GR475" s="104"/>
      <c r="GS475" s="104"/>
      <c r="GT475" s="104"/>
    </row>
    <row r="476" spans="8:202" s="6" customFormat="1">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c r="EA476" s="104"/>
      <c r="EB476" s="104"/>
      <c r="EC476" s="104"/>
      <c r="ED476" s="104"/>
      <c r="EE476" s="104"/>
      <c r="EF476" s="104"/>
      <c r="EG476" s="104"/>
      <c r="EH476" s="104"/>
      <c r="EI476" s="104"/>
      <c r="EJ476" s="104"/>
      <c r="EK476" s="104"/>
      <c r="EL476" s="104"/>
      <c r="EM476" s="104"/>
      <c r="EN476" s="104"/>
      <c r="EO476" s="104"/>
      <c r="EP476" s="104"/>
      <c r="EQ476" s="104"/>
      <c r="ER476" s="104"/>
      <c r="ES476" s="104"/>
      <c r="ET476" s="104"/>
      <c r="EU476" s="104"/>
      <c r="EV476" s="104"/>
      <c r="EW476" s="104"/>
      <c r="EX476" s="104"/>
      <c r="EY476" s="104"/>
      <c r="EZ476" s="104"/>
      <c r="FA476" s="104"/>
      <c r="FB476" s="104"/>
      <c r="FC476" s="104"/>
      <c r="FD476" s="104"/>
      <c r="FE476" s="104"/>
      <c r="FF476" s="104"/>
      <c r="FG476" s="104"/>
      <c r="FH476" s="104"/>
      <c r="FI476" s="104"/>
      <c r="FJ476" s="104"/>
      <c r="FK476" s="104"/>
      <c r="FL476" s="104"/>
      <c r="FM476" s="104"/>
      <c r="FN476" s="104"/>
      <c r="FO476" s="104"/>
      <c r="FP476" s="104"/>
      <c r="FQ476" s="104"/>
      <c r="FR476" s="104"/>
      <c r="FS476" s="104"/>
      <c r="FT476" s="104"/>
      <c r="FU476" s="104"/>
      <c r="FV476" s="104"/>
      <c r="FW476" s="104"/>
      <c r="FX476" s="104"/>
      <c r="FY476" s="104"/>
      <c r="FZ476" s="104"/>
      <c r="GA476" s="104"/>
      <c r="GB476" s="104"/>
      <c r="GC476" s="104"/>
      <c r="GD476" s="104"/>
      <c r="GE476" s="104"/>
      <c r="GF476" s="104"/>
      <c r="GG476" s="104"/>
      <c r="GH476" s="104"/>
      <c r="GI476" s="104"/>
      <c r="GJ476" s="104"/>
      <c r="GK476" s="104"/>
      <c r="GL476" s="104"/>
      <c r="GM476" s="104"/>
      <c r="GN476" s="104"/>
      <c r="GO476" s="104"/>
      <c r="GP476" s="104"/>
      <c r="GQ476" s="104"/>
      <c r="GR476" s="104"/>
      <c r="GS476" s="104"/>
      <c r="GT476" s="104"/>
    </row>
    <row r="477" spans="8:202" s="6" customFormat="1">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c r="EA477" s="104"/>
      <c r="EB477" s="104"/>
      <c r="EC477" s="104"/>
      <c r="ED477" s="104"/>
      <c r="EE477" s="104"/>
      <c r="EF477" s="104"/>
      <c r="EG477" s="104"/>
      <c r="EH477" s="104"/>
      <c r="EI477" s="104"/>
      <c r="EJ477" s="104"/>
      <c r="EK477" s="104"/>
      <c r="EL477" s="104"/>
      <c r="EM477" s="104"/>
      <c r="EN477" s="104"/>
      <c r="EO477" s="104"/>
      <c r="EP477" s="104"/>
      <c r="EQ477" s="104"/>
      <c r="ER477" s="104"/>
      <c r="ES477" s="104"/>
      <c r="ET477" s="104"/>
      <c r="EU477" s="104"/>
      <c r="EV477" s="104"/>
      <c r="EW477" s="104"/>
      <c r="EX477" s="104"/>
      <c r="EY477" s="104"/>
      <c r="EZ477" s="104"/>
      <c r="FA477" s="104"/>
      <c r="FB477" s="104"/>
      <c r="FC477" s="104"/>
      <c r="FD477" s="104"/>
      <c r="FE477" s="104"/>
      <c r="FF477" s="104"/>
      <c r="FG477" s="104"/>
      <c r="FH477" s="104"/>
      <c r="FI477" s="104"/>
      <c r="FJ477" s="104"/>
      <c r="FK477" s="104"/>
      <c r="FL477" s="104"/>
      <c r="FM477" s="104"/>
      <c r="FN477" s="104"/>
      <c r="FO477" s="104"/>
      <c r="FP477" s="104"/>
      <c r="FQ477" s="104"/>
      <c r="FR477" s="104"/>
      <c r="FS477" s="104"/>
      <c r="FT477" s="104"/>
      <c r="FU477" s="104"/>
      <c r="FV477" s="104"/>
      <c r="FW477" s="104"/>
      <c r="FX477" s="104"/>
      <c r="FY477" s="104"/>
      <c r="FZ477" s="104"/>
      <c r="GA477" s="104"/>
      <c r="GB477" s="104"/>
      <c r="GC477" s="104"/>
      <c r="GD477" s="104"/>
      <c r="GE477" s="104"/>
      <c r="GF477" s="104"/>
      <c r="GG477" s="104"/>
      <c r="GH477" s="104"/>
      <c r="GI477" s="104"/>
      <c r="GJ477" s="104"/>
      <c r="GK477" s="104"/>
      <c r="GL477" s="104"/>
      <c r="GM477" s="104"/>
      <c r="GN477" s="104"/>
      <c r="GO477" s="104"/>
      <c r="GP477" s="104"/>
      <c r="GQ477" s="104"/>
      <c r="GR477" s="104"/>
      <c r="GS477" s="104"/>
      <c r="GT477" s="104"/>
    </row>
    <row r="478" spans="8:202" s="6" customFormat="1">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c r="EA478" s="104"/>
      <c r="EB478" s="104"/>
      <c r="EC478" s="104"/>
      <c r="ED478" s="104"/>
      <c r="EE478" s="104"/>
      <c r="EF478" s="104"/>
      <c r="EG478" s="104"/>
      <c r="EH478" s="104"/>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4"/>
      <c r="FU478" s="104"/>
      <c r="FV478" s="104"/>
      <c r="FW478" s="104"/>
      <c r="FX478" s="104"/>
      <c r="FY478" s="104"/>
      <c r="FZ478" s="104"/>
      <c r="GA478" s="104"/>
      <c r="GB478" s="104"/>
      <c r="GC478" s="104"/>
      <c r="GD478" s="104"/>
      <c r="GE478" s="104"/>
      <c r="GF478" s="104"/>
      <c r="GG478" s="104"/>
      <c r="GH478" s="104"/>
      <c r="GI478" s="104"/>
      <c r="GJ478" s="104"/>
      <c r="GK478" s="104"/>
      <c r="GL478" s="104"/>
      <c r="GM478" s="104"/>
      <c r="GN478" s="104"/>
      <c r="GO478" s="104"/>
      <c r="GP478" s="104"/>
      <c r="GQ478" s="104"/>
      <c r="GR478" s="104"/>
      <c r="GS478" s="104"/>
      <c r="GT478" s="104"/>
    </row>
    <row r="479" spans="8:202" s="6" customFormat="1">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c r="EA479" s="104"/>
      <c r="EB479" s="104"/>
      <c r="EC479" s="104"/>
      <c r="ED479" s="104"/>
      <c r="EE479" s="104"/>
      <c r="EF479" s="104"/>
      <c r="EG479" s="104"/>
      <c r="EH479" s="104"/>
      <c r="EI479" s="104"/>
      <c r="EJ479" s="104"/>
      <c r="EK479" s="104"/>
      <c r="EL479" s="104"/>
      <c r="EM479" s="104"/>
      <c r="EN479" s="104"/>
      <c r="EO479" s="104"/>
      <c r="EP479" s="104"/>
      <c r="EQ479" s="104"/>
      <c r="ER479" s="104"/>
      <c r="ES479" s="104"/>
      <c r="ET479" s="104"/>
      <c r="EU479" s="104"/>
      <c r="EV479" s="104"/>
      <c r="EW479" s="104"/>
      <c r="EX479" s="104"/>
      <c r="EY479" s="104"/>
      <c r="EZ479" s="104"/>
      <c r="FA479" s="104"/>
      <c r="FB479" s="104"/>
      <c r="FC479" s="104"/>
      <c r="FD479" s="104"/>
      <c r="FE479" s="104"/>
      <c r="FF479" s="104"/>
      <c r="FG479" s="104"/>
      <c r="FH479" s="104"/>
      <c r="FI479" s="104"/>
      <c r="FJ479" s="104"/>
      <c r="FK479" s="104"/>
      <c r="FL479" s="104"/>
      <c r="FM479" s="104"/>
      <c r="FN479" s="104"/>
      <c r="FO479" s="104"/>
      <c r="FP479" s="104"/>
      <c r="FQ479" s="104"/>
      <c r="FR479" s="104"/>
      <c r="FS479" s="104"/>
      <c r="FT479" s="104"/>
      <c r="FU479" s="104"/>
      <c r="FV479" s="104"/>
      <c r="FW479" s="104"/>
      <c r="FX479" s="104"/>
      <c r="FY479" s="104"/>
      <c r="FZ479" s="104"/>
      <c r="GA479" s="104"/>
      <c r="GB479" s="104"/>
      <c r="GC479" s="104"/>
      <c r="GD479" s="104"/>
      <c r="GE479" s="104"/>
      <c r="GF479" s="104"/>
      <c r="GG479" s="104"/>
      <c r="GH479" s="104"/>
      <c r="GI479" s="104"/>
      <c r="GJ479" s="104"/>
      <c r="GK479" s="104"/>
      <c r="GL479" s="104"/>
      <c r="GM479" s="104"/>
      <c r="GN479" s="104"/>
      <c r="GO479" s="104"/>
      <c r="GP479" s="104"/>
      <c r="GQ479" s="104"/>
      <c r="GR479" s="104"/>
      <c r="GS479" s="104"/>
      <c r="GT479" s="104"/>
    </row>
    <row r="480" spans="8:202" s="6" customFormat="1">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c r="EA480" s="104"/>
      <c r="EB480" s="104"/>
      <c r="EC480" s="104"/>
      <c r="ED480" s="104"/>
      <c r="EE480" s="104"/>
      <c r="EF480" s="104"/>
      <c r="EG480" s="104"/>
      <c r="EH480" s="104"/>
      <c r="EI480" s="104"/>
      <c r="EJ480" s="104"/>
      <c r="EK480" s="104"/>
      <c r="EL480" s="104"/>
      <c r="EM480" s="104"/>
      <c r="EN480" s="104"/>
      <c r="EO480" s="104"/>
      <c r="EP480" s="104"/>
      <c r="EQ480" s="104"/>
      <c r="ER480" s="104"/>
      <c r="ES480" s="104"/>
      <c r="ET480" s="104"/>
      <c r="EU480" s="104"/>
      <c r="EV480" s="104"/>
      <c r="EW480" s="104"/>
      <c r="EX480" s="104"/>
      <c r="EY480" s="104"/>
      <c r="EZ480" s="104"/>
      <c r="FA480" s="104"/>
      <c r="FB480" s="104"/>
      <c r="FC480" s="104"/>
      <c r="FD480" s="104"/>
      <c r="FE480" s="104"/>
      <c r="FF480" s="104"/>
      <c r="FG480" s="104"/>
      <c r="FH480" s="104"/>
      <c r="FI480" s="104"/>
      <c r="FJ480" s="104"/>
      <c r="FK480" s="104"/>
      <c r="FL480" s="104"/>
      <c r="FM480" s="104"/>
      <c r="FN480" s="104"/>
      <c r="FO480" s="104"/>
      <c r="FP480" s="104"/>
      <c r="FQ480" s="104"/>
      <c r="FR480" s="104"/>
      <c r="FS480" s="104"/>
      <c r="FT480" s="104"/>
      <c r="FU480" s="104"/>
      <c r="FV480" s="104"/>
      <c r="FW480" s="104"/>
      <c r="FX480" s="104"/>
      <c r="FY480" s="104"/>
      <c r="FZ480" s="104"/>
      <c r="GA480" s="104"/>
      <c r="GB480" s="104"/>
      <c r="GC480" s="104"/>
      <c r="GD480" s="104"/>
      <c r="GE480" s="104"/>
      <c r="GF480" s="104"/>
      <c r="GG480" s="104"/>
      <c r="GH480" s="104"/>
      <c r="GI480" s="104"/>
      <c r="GJ480" s="104"/>
      <c r="GK480" s="104"/>
      <c r="GL480" s="104"/>
      <c r="GM480" s="104"/>
      <c r="GN480" s="104"/>
      <c r="GO480" s="104"/>
      <c r="GP480" s="104"/>
      <c r="GQ480" s="104"/>
      <c r="GR480" s="104"/>
      <c r="GS480" s="104"/>
      <c r="GT480" s="104"/>
    </row>
    <row r="481" spans="8:202" s="6" customFormat="1">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c r="EA481" s="104"/>
      <c r="EB481" s="104"/>
      <c r="EC481" s="104"/>
      <c r="ED481" s="104"/>
      <c r="EE481" s="104"/>
      <c r="EF481" s="104"/>
      <c r="EG481" s="104"/>
      <c r="EH481" s="104"/>
      <c r="EI481" s="104"/>
      <c r="EJ481" s="104"/>
      <c r="EK481" s="104"/>
      <c r="EL481" s="104"/>
      <c r="EM481" s="104"/>
      <c r="EN481" s="104"/>
      <c r="EO481" s="104"/>
      <c r="EP481" s="104"/>
      <c r="EQ481" s="104"/>
      <c r="ER481" s="104"/>
      <c r="ES481" s="104"/>
      <c r="ET481" s="104"/>
      <c r="EU481" s="104"/>
      <c r="EV481" s="104"/>
      <c r="EW481" s="104"/>
      <c r="EX481" s="104"/>
      <c r="EY481" s="104"/>
      <c r="EZ481" s="104"/>
      <c r="FA481" s="104"/>
      <c r="FB481" s="104"/>
      <c r="FC481" s="104"/>
      <c r="FD481" s="104"/>
      <c r="FE481" s="104"/>
      <c r="FF481" s="104"/>
      <c r="FG481" s="104"/>
      <c r="FH481" s="104"/>
      <c r="FI481" s="104"/>
      <c r="FJ481" s="104"/>
      <c r="FK481" s="104"/>
      <c r="FL481" s="104"/>
      <c r="FM481" s="104"/>
      <c r="FN481" s="104"/>
      <c r="FO481" s="104"/>
      <c r="FP481" s="104"/>
      <c r="FQ481" s="104"/>
      <c r="FR481" s="104"/>
      <c r="FS481" s="104"/>
      <c r="FT481" s="104"/>
      <c r="FU481" s="104"/>
      <c r="FV481" s="104"/>
      <c r="FW481" s="104"/>
      <c r="FX481" s="104"/>
      <c r="FY481" s="104"/>
      <c r="FZ481" s="104"/>
      <c r="GA481" s="104"/>
      <c r="GB481" s="104"/>
      <c r="GC481" s="104"/>
      <c r="GD481" s="104"/>
      <c r="GE481" s="104"/>
      <c r="GF481" s="104"/>
      <c r="GG481" s="104"/>
      <c r="GH481" s="104"/>
      <c r="GI481" s="104"/>
      <c r="GJ481" s="104"/>
      <c r="GK481" s="104"/>
      <c r="GL481" s="104"/>
      <c r="GM481" s="104"/>
      <c r="GN481" s="104"/>
      <c r="GO481" s="104"/>
      <c r="GP481" s="104"/>
      <c r="GQ481" s="104"/>
      <c r="GR481" s="104"/>
      <c r="GS481" s="104"/>
      <c r="GT481" s="104"/>
    </row>
    <row r="482" spans="8:202" s="6" customFormat="1">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c r="EA482" s="104"/>
      <c r="EB482" s="104"/>
      <c r="EC482" s="104"/>
      <c r="ED482" s="104"/>
      <c r="EE482" s="104"/>
      <c r="EF482" s="104"/>
      <c r="EG482" s="104"/>
      <c r="EH482" s="104"/>
      <c r="EI482" s="104"/>
      <c r="EJ482" s="104"/>
      <c r="EK482" s="104"/>
      <c r="EL482" s="104"/>
      <c r="EM482" s="104"/>
      <c r="EN482" s="104"/>
      <c r="EO482" s="104"/>
      <c r="EP482" s="104"/>
      <c r="EQ482" s="104"/>
      <c r="ER482" s="104"/>
      <c r="ES482" s="104"/>
      <c r="ET482" s="104"/>
      <c r="EU482" s="104"/>
      <c r="EV482" s="104"/>
      <c r="EW482" s="104"/>
      <c r="EX482" s="104"/>
      <c r="EY482" s="104"/>
      <c r="EZ482" s="104"/>
      <c r="FA482" s="104"/>
      <c r="FB482" s="104"/>
      <c r="FC482" s="104"/>
      <c r="FD482" s="104"/>
      <c r="FE482" s="104"/>
      <c r="FF482" s="104"/>
      <c r="FG482" s="104"/>
      <c r="FH482" s="104"/>
      <c r="FI482" s="104"/>
      <c r="FJ482" s="104"/>
      <c r="FK482" s="104"/>
      <c r="FL482" s="104"/>
      <c r="FM482" s="104"/>
      <c r="FN482" s="104"/>
      <c r="FO482" s="104"/>
      <c r="FP482" s="104"/>
      <c r="FQ482" s="104"/>
      <c r="FR482" s="104"/>
      <c r="FS482" s="104"/>
      <c r="FT482" s="104"/>
      <c r="FU482" s="104"/>
      <c r="FV482" s="104"/>
      <c r="FW482" s="104"/>
      <c r="FX482" s="104"/>
      <c r="FY482" s="104"/>
      <c r="FZ482" s="104"/>
      <c r="GA482" s="104"/>
      <c r="GB482" s="104"/>
      <c r="GC482" s="104"/>
      <c r="GD482" s="104"/>
      <c r="GE482" s="104"/>
      <c r="GF482" s="104"/>
      <c r="GG482" s="104"/>
      <c r="GH482" s="104"/>
      <c r="GI482" s="104"/>
      <c r="GJ482" s="104"/>
      <c r="GK482" s="104"/>
      <c r="GL482" s="104"/>
      <c r="GM482" s="104"/>
      <c r="GN482" s="104"/>
      <c r="GO482" s="104"/>
      <c r="GP482" s="104"/>
      <c r="GQ482" s="104"/>
      <c r="GR482" s="104"/>
      <c r="GS482" s="104"/>
      <c r="GT482" s="104"/>
    </row>
    <row r="483" spans="8:202" s="6" customFormat="1">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c r="EA483" s="104"/>
      <c r="EB483" s="104"/>
      <c r="EC483" s="104"/>
      <c r="ED483" s="104"/>
      <c r="EE483" s="104"/>
      <c r="EF483" s="104"/>
      <c r="EG483" s="104"/>
      <c r="EH483" s="104"/>
      <c r="EI483" s="104"/>
      <c r="EJ483" s="104"/>
      <c r="EK483" s="104"/>
      <c r="EL483" s="104"/>
      <c r="EM483" s="104"/>
      <c r="EN483" s="104"/>
      <c r="EO483" s="104"/>
      <c r="EP483" s="104"/>
      <c r="EQ483" s="104"/>
      <c r="ER483" s="104"/>
      <c r="ES483" s="104"/>
      <c r="ET483" s="104"/>
      <c r="EU483" s="104"/>
      <c r="EV483" s="104"/>
      <c r="EW483" s="104"/>
      <c r="EX483" s="104"/>
      <c r="EY483" s="104"/>
      <c r="EZ483" s="104"/>
      <c r="FA483" s="104"/>
      <c r="FB483" s="104"/>
      <c r="FC483" s="104"/>
      <c r="FD483" s="104"/>
      <c r="FE483" s="104"/>
      <c r="FF483" s="104"/>
      <c r="FG483" s="104"/>
      <c r="FH483" s="104"/>
      <c r="FI483" s="104"/>
      <c r="FJ483" s="104"/>
      <c r="FK483" s="104"/>
      <c r="FL483" s="104"/>
      <c r="FM483" s="104"/>
      <c r="FN483" s="104"/>
      <c r="FO483" s="104"/>
      <c r="FP483" s="104"/>
      <c r="FQ483" s="104"/>
      <c r="FR483" s="104"/>
      <c r="FS483" s="104"/>
      <c r="FT483" s="104"/>
      <c r="FU483" s="104"/>
      <c r="FV483" s="104"/>
      <c r="FW483" s="104"/>
      <c r="FX483" s="104"/>
      <c r="FY483" s="104"/>
      <c r="FZ483" s="104"/>
      <c r="GA483" s="104"/>
      <c r="GB483" s="104"/>
      <c r="GC483" s="104"/>
      <c r="GD483" s="104"/>
      <c r="GE483" s="104"/>
      <c r="GF483" s="104"/>
      <c r="GG483" s="104"/>
      <c r="GH483" s="104"/>
      <c r="GI483" s="104"/>
      <c r="GJ483" s="104"/>
      <c r="GK483" s="104"/>
      <c r="GL483" s="104"/>
      <c r="GM483" s="104"/>
      <c r="GN483" s="104"/>
      <c r="GO483" s="104"/>
      <c r="GP483" s="104"/>
      <c r="GQ483" s="104"/>
      <c r="GR483" s="104"/>
      <c r="GS483" s="104"/>
      <c r="GT483" s="104"/>
    </row>
    <row r="484" spans="8:202" s="6" customFormat="1">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c r="EA484" s="104"/>
      <c r="EB484" s="104"/>
      <c r="EC484" s="104"/>
      <c r="ED484" s="104"/>
      <c r="EE484" s="104"/>
      <c r="EF484" s="104"/>
      <c r="EG484" s="104"/>
      <c r="EH484" s="104"/>
      <c r="EI484" s="104"/>
      <c r="EJ484" s="104"/>
      <c r="EK484" s="104"/>
      <c r="EL484" s="104"/>
      <c r="EM484" s="104"/>
      <c r="EN484" s="104"/>
      <c r="EO484" s="104"/>
      <c r="EP484" s="104"/>
      <c r="EQ484" s="104"/>
      <c r="ER484" s="104"/>
      <c r="ES484" s="104"/>
      <c r="ET484" s="104"/>
      <c r="EU484" s="104"/>
      <c r="EV484" s="104"/>
      <c r="EW484" s="104"/>
      <c r="EX484" s="104"/>
      <c r="EY484" s="104"/>
      <c r="EZ484" s="104"/>
      <c r="FA484" s="104"/>
      <c r="FB484" s="104"/>
      <c r="FC484" s="104"/>
      <c r="FD484" s="104"/>
      <c r="FE484" s="104"/>
      <c r="FF484" s="104"/>
      <c r="FG484" s="104"/>
      <c r="FH484" s="104"/>
      <c r="FI484" s="104"/>
      <c r="FJ484" s="104"/>
      <c r="FK484" s="104"/>
      <c r="FL484" s="104"/>
      <c r="FM484" s="104"/>
      <c r="FN484" s="104"/>
      <c r="FO484" s="104"/>
      <c r="FP484" s="104"/>
      <c r="FQ484" s="104"/>
      <c r="FR484" s="104"/>
      <c r="FS484" s="104"/>
      <c r="FT484" s="104"/>
      <c r="FU484" s="104"/>
      <c r="FV484" s="104"/>
      <c r="FW484" s="104"/>
      <c r="FX484" s="104"/>
      <c r="FY484" s="104"/>
      <c r="FZ484" s="104"/>
      <c r="GA484" s="104"/>
      <c r="GB484" s="104"/>
      <c r="GC484" s="104"/>
      <c r="GD484" s="104"/>
      <c r="GE484" s="104"/>
      <c r="GF484" s="104"/>
      <c r="GG484" s="104"/>
      <c r="GH484" s="104"/>
      <c r="GI484" s="104"/>
      <c r="GJ484" s="104"/>
      <c r="GK484" s="104"/>
      <c r="GL484" s="104"/>
      <c r="GM484" s="104"/>
      <c r="GN484" s="104"/>
      <c r="GO484" s="104"/>
      <c r="GP484" s="104"/>
      <c r="GQ484" s="104"/>
      <c r="GR484" s="104"/>
      <c r="GS484" s="104"/>
      <c r="GT484" s="104"/>
    </row>
    <row r="485" spans="8:202" s="6" customFormat="1">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c r="EA485" s="104"/>
      <c r="EB485" s="104"/>
      <c r="EC485" s="104"/>
      <c r="ED485" s="104"/>
      <c r="EE485" s="104"/>
      <c r="EF485" s="104"/>
      <c r="EG485" s="104"/>
      <c r="EH485" s="104"/>
      <c r="EI485" s="104"/>
      <c r="EJ485" s="104"/>
      <c r="EK485" s="104"/>
      <c r="EL485" s="104"/>
      <c r="EM485" s="104"/>
      <c r="EN485" s="104"/>
      <c r="EO485" s="104"/>
      <c r="EP485" s="104"/>
      <c r="EQ485" s="104"/>
      <c r="ER485" s="104"/>
      <c r="ES485" s="104"/>
      <c r="ET485" s="104"/>
      <c r="EU485" s="104"/>
      <c r="EV485" s="104"/>
      <c r="EW485" s="104"/>
      <c r="EX485" s="104"/>
      <c r="EY485" s="104"/>
      <c r="EZ485" s="104"/>
      <c r="FA485" s="104"/>
      <c r="FB485" s="104"/>
      <c r="FC485" s="104"/>
      <c r="FD485" s="104"/>
      <c r="FE485" s="104"/>
      <c r="FF485" s="104"/>
      <c r="FG485" s="104"/>
      <c r="FH485" s="104"/>
      <c r="FI485" s="104"/>
      <c r="FJ485" s="104"/>
      <c r="FK485" s="104"/>
      <c r="FL485" s="104"/>
      <c r="FM485" s="104"/>
      <c r="FN485" s="104"/>
      <c r="FO485" s="104"/>
      <c r="FP485" s="104"/>
      <c r="FQ485" s="104"/>
      <c r="FR485" s="104"/>
      <c r="FS485" s="104"/>
      <c r="FT485" s="104"/>
      <c r="FU485" s="104"/>
      <c r="FV485" s="104"/>
      <c r="FW485" s="104"/>
      <c r="FX485" s="104"/>
      <c r="FY485" s="104"/>
      <c r="FZ485" s="104"/>
      <c r="GA485" s="104"/>
      <c r="GB485" s="104"/>
      <c r="GC485" s="104"/>
      <c r="GD485" s="104"/>
      <c r="GE485" s="104"/>
      <c r="GF485" s="104"/>
      <c r="GG485" s="104"/>
      <c r="GH485" s="104"/>
      <c r="GI485" s="104"/>
      <c r="GJ485" s="104"/>
      <c r="GK485" s="104"/>
      <c r="GL485" s="104"/>
      <c r="GM485" s="104"/>
      <c r="GN485" s="104"/>
      <c r="GO485" s="104"/>
      <c r="GP485" s="104"/>
      <c r="GQ485" s="104"/>
      <c r="GR485" s="104"/>
      <c r="GS485" s="104"/>
      <c r="GT485" s="104"/>
    </row>
    <row r="486" spans="8:202" s="6" customFormat="1">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c r="EA486" s="104"/>
      <c r="EB486" s="104"/>
      <c r="EC486" s="104"/>
      <c r="ED486" s="104"/>
      <c r="EE486" s="104"/>
      <c r="EF486" s="104"/>
      <c r="EG486" s="104"/>
      <c r="EH486" s="104"/>
      <c r="EI486" s="104"/>
      <c r="EJ486" s="104"/>
      <c r="EK486" s="104"/>
      <c r="EL486" s="104"/>
      <c r="EM486" s="104"/>
      <c r="EN486" s="104"/>
      <c r="EO486" s="104"/>
      <c r="EP486" s="104"/>
      <c r="EQ486" s="104"/>
      <c r="ER486" s="104"/>
      <c r="ES486" s="104"/>
      <c r="ET486" s="104"/>
      <c r="EU486" s="104"/>
      <c r="EV486" s="104"/>
      <c r="EW486" s="104"/>
      <c r="EX486" s="104"/>
      <c r="EY486" s="104"/>
      <c r="EZ486" s="104"/>
      <c r="FA486" s="104"/>
      <c r="FB486" s="104"/>
      <c r="FC486" s="104"/>
      <c r="FD486" s="104"/>
      <c r="FE486" s="104"/>
      <c r="FF486" s="104"/>
      <c r="FG486" s="104"/>
      <c r="FH486" s="104"/>
      <c r="FI486" s="104"/>
      <c r="FJ486" s="104"/>
      <c r="FK486" s="104"/>
      <c r="FL486" s="104"/>
      <c r="FM486" s="104"/>
      <c r="FN486" s="104"/>
      <c r="FO486" s="104"/>
      <c r="FP486" s="104"/>
      <c r="FQ486" s="104"/>
      <c r="FR486" s="104"/>
      <c r="FS486" s="104"/>
      <c r="FT486" s="104"/>
      <c r="FU486" s="104"/>
      <c r="FV486" s="104"/>
      <c r="FW486" s="104"/>
      <c r="FX486" s="104"/>
      <c r="FY486" s="104"/>
      <c r="FZ486" s="104"/>
      <c r="GA486" s="104"/>
      <c r="GB486" s="104"/>
      <c r="GC486" s="104"/>
      <c r="GD486" s="104"/>
      <c r="GE486" s="104"/>
      <c r="GF486" s="104"/>
      <c r="GG486" s="104"/>
      <c r="GH486" s="104"/>
      <c r="GI486" s="104"/>
      <c r="GJ486" s="104"/>
      <c r="GK486" s="104"/>
      <c r="GL486" s="104"/>
      <c r="GM486" s="104"/>
      <c r="GN486" s="104"/>
      <c r="GO486" s="104"/>
      <c r="GP486" s="104"/>
      <c r="GQ486" s="104"/>
      <c r="GR486" s="104"/>
      <c r="GS486" s="104"/>
      <c r="GT486" s="104"/>
    </row>
    <row r="487" spans="8:202" s="6" customFormat="1">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c r="EA487" s="104"/>
      <c r="EB487" s="104"/>
      <c r="EC487" s="104"/>
      <c r="ED487" s="104"/>
      <c r="EE487" s="104"/>
      <c r="EF487" s="104"/>
      <c r="EG487" s="104"/>
      <c r="EH487" s="104"/>
      <c r="EI487" s="104"/>
      <c r="EJ487" s="104"/>
      <c r="EK487" s="104"/>
      <c r="EL487" s="104"/>
      <c r="EM487" s="104"/>
      <c r="EN487" s="104"/>
      <c r="EO487" s="104"/>
      <c r="EP487" s="104"/>
      <c r="EQ487" s="104"/>
      <c r="ER487" s="104"/>
      <c r="ES487" s="104"/>
      <c r="ET487" s="104"/>
      <c r="EU487" s="104"/>
      <c r="EV487" s="104"/>
      <c r="EW487" s="104"/>
      <c r="EX487" s="104"/>
      <c r="EY487" s="104"/>
      <c r="EZ487" s="104"/>
      <c r="FA487" s="104"/>
      <c r="FB487" s="104"/>
      <c r="FC487" s="104"/>
      <c r="FD487" s="104"/>
      <c r="FE487" s="104"/>
      <c r="FF487" s="104"/>
      <c r="FG487" s="104"/>
      <c r="FH487" s="104"/>
      <c r="FI487" s="104"/>
      <c r="FJ487" s="104"/>
      <c r="FK487" s="104"/>
      <c r="FL487" s="104"/>
      <c r="FM487" s="104"/>
      <c r="FN487" s="104"/>
      <c r="FO487" s="104"/>
      <c r="FP487" s="104"/>
      <c r="FQ487" s="104"/>
      <c r="FR487" s="104"/>
      <c r="FS487" s="104"/>
      <c r="FT487" s="104"/>
      <c r="FU487" s="104"/>
      <c r="FV487" s="104"/>
      <c r="FW487" s="104"/>
      <c r="FX487" s="104"/>
      <c r="FY487" s="104"/>
      <c r="FZ487" s="104"/>
      <c r="GA487" s="104"/>
      <c r="GB487" s="104"/>
      <c r="GC487" s="104"/>
      <c r="GD487" s="104"/>
      <c r="GE487" s="104"/>
      <c r="GF487" s="104"/>
      <c r="GG487" s="104"/>
      <c r="GH487" s="104"/>
      <c r="GI487" s="104"/>
      <c r="GJ487" s="104"/>
      <c r="GK487" s="104"/>
      <c r="GL487" s="104"/>
      <c r="GM487" s="104"/>
      <c r="GN487" s="104"/>
      <c r="GO487" s="104"/>
      <c r="GP487" s="104"/>
      <c r="GQ487" s="104"/>
      <c r="GR487" s="104"/>
      <c r="GS487" s="104"/>
      <c r="GT487" s="104"/>
    </row>
    <row r="488" spans="8:202" s="6" customFormat="1">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c r="EA488" s="104"/>
      <c r="EB488" s="104"/>
      <c r="EC488" s="104"/>
      <c r="ED488" s="104"/>
      <c r="EE488" s="104"/>
      <c r="EF488" s="104"/>
      <c r="EG488" s="104"/>
      <c r="EH488" s="104"/>
      <c r="EI488" s="104"/>
      <c r="EJ488" s="104"/>
      <c r="EK488" s="104"/>
      <c r="EL488" s="104"/>
      <c r="EM488" s="104"/>
      <c r="EN488" s="104"/>
      <c r="EO488" s="104"/>
      <c r="EP488" s="104"/>
      <c r="EQ488" s="104"/>
      <c r="ER488" s="104"/>
      <c r="ES488" s="104"/>
      <c r="ET488" s="104"/>
      <c r="EU488" s="104"/>
      <c r="EV488" s="104"/>
      <c r="EW488" s="104"/>
      <c r="EX488" s="104"/>
      <c r="EY488" s="104"/>
      <c r="EZ488" s="104"/>
      <c r="FA488" s="104"/>
      <c r="FB488" s="104"/>
      <c r="FC488" s="104"/>
      <c r="FD488" s="104"/>
      <c r="FE488" s="104"/>
      <c r="FF488" s="104"/>
      <c r="FG488" s="104"/>
      <c r="FH488" s="104"/>
      <c r="FI488" s="104"/>
      <c r="FJ488" s="104"/>
      <c r="FK488" s="104"/>
      <c r="FL488" s="104"/>
      <c r="FM488" s="104"/>
      <c r="FN488" s="104"/>
      <c r="FO488" s="104"/>
      <c r="FP488" s="104"/>
      <c r="FQ488" s="104"/>
      <c r="FR488" s="104"/>
      <c r="FS488" s="104"/>
      <c r="FT488" s="104"/>
      <c r="FU488" s="104"/>
      <c r="FV488" s="104"/>
      <c r="FW488" s="104"/>
      <c r="FX488" s="104"/>
      <c r="FY488" s="104"/>
      <c r="FZ488" s="104"/>
      <c r="GA488" s="104"/>
      <c r="GB488" s="104"/>
      <c r="GC488" s="104"/>
      <c r="GD488" s="104"/>
      <c r="GE488" s="104"/>
      <c r="GF488" s="104"/>
      <c r="GG488" s="104"/>
      <c r="GH488" s="104"/>
      <c r="GI488" s="104"/>
      <c r="GJ488" s="104"/>
      <c r="GK488" s="104"/>
      <c r="GL488" s="104"/>
      <c r="GM488" s="104"/>
      <c r="GN488" s="104"/>
      <c r="GO488" s="104"/>
      <c r="GP488" s="104"/>
      <c r="GQ488" s="104"/>
      <c r="GR488" s="104"/>
      <c r="GS488" s="104"/>
      <c r="GT488" s="104"/>
    </row>
    <row r="489" spans="8:202" s="6" customFormat="1">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c r="EA489" s="104"/>
      <c r="EB489" s="104"/>
      <c r="EC489" s="104"/>
      <c r="ED489" s="104"/>
      <c r="EE489" s="104"/>
      <c r="EF489" s="104"/>
      <c r="EG489" s="104"/>
      <c r="EH489" s="104"/>
      <c r="EI489" s="104"/>
      <c r="EJ489" s="104"/>
      <c r="EK489" s="104"/>
      <c r="EL489" s="104"/>
      <c r="EM489" s="104"/>
      <c r="EN489" s="104"/>
      <c r="EO489" s="104"/>
      <c r="EP489" s="104"/>
      <c r="EQ489" s="104"/>
      <c r="ER489" s="104"/>
      <c r="ES489" s="104"/>
      <c r="ET489" s="104"/>
      <c r="EU489" s="104"/>
      <c r="EV489" s="104"/>
      <c r="EW489" s="104"/>
      <c r="EX489" s="104"/>
      <c r="EY489" s="104"/>
      <c r="EZ489" s="104"/>
      <c r="FA489" s="104"/>
      <c r="FB489" s="104"/>
      <c r="FC489" s="104"/>
      <c r="FD489" s="104"/>
      <c r="FE489" s="104"/>
      <c r="FF489" s="104"/>
      <c r="FG489" s="104"/>
      <c r="FH489" s="104"/>
      <c r="FI489" s="104"/>
      <c r="FJ489" s="104"/>
      <c r="FK489" s="104"/>
      <c r="FL489" s="104"/>
      <c r="FM489" s="104"/>
      <c r="FN489" s="104"/>
      <c r="FO489" s="104"/>
      <c r="FP489" s="104"/>
      <c r="FQ489" s="104"/>
      <c r="FR489" s="104"/>
      <c r="FS489" s="104"/>
      <c r="FT489" s="104"/>
      <c r="FU489" s="104"/>
      <c r="FV489" s="104"/>
      <c r="FW489" s="104"/>
      <c r="FX489" s="104"/>
      <c r="FY489" s="104"/>
      <c r="FZ489" s="104"/>
      <c r="GA489" s="104"/>
      <c r="GB489" s="104"/>
      <c r="GC489" s="104"/>
      <c r="GD489" s="104"/>
      <c r="GE489" s="104"/>
      <c r="GF489" s="104"/>
      <c r="GG489" s="104"/>
      <c r="GH489" s="104"/>
      <c r="GI489" s="104"/>
      <c r="GJ489" s="104"/>
      <c r="GK489" s="104"/>
      <c r="GL489" s="104"/>
      <c r="GM489" s="104"/>
      <c r="GN489" s="104"/>
      <c r="GO489" s="104"/>
      <c r="GP489" s="104"/>
      <c r="GQ489" s="104"/>
      <c r="GR489" s="104"/>
      <c r="GS489" s="104"/>
      <c r="GT489" s="104"/>
    </row>
    <row r="490" spans="8:202" s="6" customFormat="1">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c r="EA490" s="104"/>
      <c r="EB490" s="104"/>
      <c r="EC490" s="104"/>
      <c r="ED490" s="104"/>
      <c r="EE490" s="104"/>
      <c r="EF490" s="104"/>
      <c r="EG490" s="104"/>
      <c r="EH490" s="104"/>
      <c r="EI490" s="104"/>
      <c r="EJ490" s="104"/>
      <c r="EK490" s="104"/>
      <c r="EL490" s="104"/>
      <c r="EM490" s="104"/>
      <c r="EN490" s="104"/>
      <c r="EO490" s="104"/>
      <c r="EP490" s="104"/>
      <c r="EQ490" s="104"/>
      <c r="ER490" s="104"/>
      <c r="ES490" s="104"/>
      <c r="ET490" s="104"/>
      <c r="EU490" s="104"/>
      <c r="EV490" s="104"/>
      <c r="EW490" s="104"/>
      <c r="EX490" s="104"/>
      <c r="EY490" s="104"/>
      <c r="EZ490" s="104"/>
      <c r="FA490" s="104"/>
      <c r="FB490" s="104"/>
      <c r="FC490" s="104"/>
      <c r="FD490" s="104"/>
      <c r="FE490" s="104"/>
      <c r="FF490" s="104"/>
      <c r="FG490" s="104"/>
      <c r="FH490" s="104"/>
      <c r="FI490" s="104"/>
      <c r="FJ490" s="104"/>
      <c r="FK490" s="104"/>
      <c r="FL490" s="104"/>
      <c r="FM490" s="104"/>
      <c r="FN490" s="104"/>
      <c r="FO490" s="104"/>
      <c r="FP490" s="104"/>
      <c r="FQ490" s="104"/>
      <c r="FR490" s="104"/>
      <c r="FS490" s="104"/>
      <c r="FT490" s="104"/>
      <c r="FU490" s="104"/>
      <c r="FV490" s="104"/>
      <c r="FW490" s="104"/>
      <c r="FX490" s="104"/>
      <c r="FY490" s="104"/>
      <c r="FZ490" s="104"/>
      <c r="GA490" s="104"/>
      <c r="GB490" s="104"/>
      <c r="GC490" s="104"/>
      <c r="GD490" s="104"/>
      <c r="GE490" s="104"/>
      <c r="GF490" s="104"/>
      <c r="GG490" s="104"/>
      <c r="GH490" s="104"/>
      <c r="GI490" s="104"/>
      <c r="GJ490" s="104"/>
      <c r="GK490" s="104"/>
      <c r="GL490" s="104"/>
      <c r="GM490" s="104"/>
      <c r="GN490" s="104"/>
      <c r="GO490" s="104"/>
      <c r="GP490" s="104"/>
      <c r="GQ490" s="104"/>
      <c r="GR490" s="104"/>
      <c r="GS490" s="104"/>
      <c r="GT490" s="104"/>
    </row>
    <row r="491" spans="8:202" s="6" customFormat="1">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c r="EA491" s="104"/>
      <c r="EB491" s="104"/>
      <c r="EC491" s="104"/>
      <c r="ED491" s="104"/>
      <c r="EE491" s="104"/>
      <c r="EF491" s="104"/>
      <c r="EG491" s="104"/>
      <c r="EH491" s="104"/>
      <c r="EI491" s="104"/>
      <c r="EJ491" s="104"/>
      <c r="EK491" s="104"/>
      <c r="EL491" s="104"/>
      <c r="EM491" s="104"/>
      <c r="EN491" s="104"/>
      <c r="EO491" s="104"/>
      <c r="EP491" s="104"/>
      <c r="EQ491" s="104"/>
      <c r="ER491" s="104"/>
      <c r="ES491" s="104"/>
      <c r="ET491" s="104"/>
      <c r="EU491" s="104"/>
      <c r="EV491" s="104"/>
      <c r="EW491" s="104"/>
      <c r="EX491" s="104"/>
      <c r="EY491" s="104"/>
      <c r="EZ491" s="104"/>
      <c r="FA491" s="104"/>
      <c r="FB491" s="104"/>
      <c r="FC491" s="104"/>
      <c r="FD491" s="104"/>
      <c r="FE491" s="104"/>
      <c r="FF491" s="104"/>
      <c r="FG491" s="104"/>
      <c r="FH491" s="104"/>
      <c r="FI491" s="104"/>
      <c r="FJ491" s="104"/>
      <c r="FK491" s="104"/>
      <c r="FL491" s="104"/>
      <c r="FM491" s="104"/>
      <c r="FN491" s="104"/>
      <c r="FO491" s="104"/>
      <c r="FP491" s="104"/>
      <c r="FQ491" s="104"/>
      <c r="FR491" s="104"/>
      <c r="FS491" s="104"/>
      <c r="FT491" s="104"/>
      <c r="FU491" s="104"/>
      <c r="FV491" s="104"/>
      <c r="FW491" s="104"/>
      <c r="FX491" s="104"/>
      <c r="FY491" s="104"/>
      <c r="FZ491" s="104"/>
      <c r="GA491" s="104"/>
      <c r="GB491" s="104"/>
      <c r="GC491" s="104"/>
      <c r="GD491" s="104"/>
      <c r="GE491" s="104"/>
      <c r="GF491" s="104"/>
      <c r="GG491" s="104"/>
      <c r="GH491" s="104"/>
      <c r="GI491" s="104"/>
      <c r="GJ491" s="104"/>
      <c r="GK491" s="104"/>
      <c r="GL491" s="104"/>
      <c r="GM491" s="104"/>
      <c r="GN491" s="104"/>
      <c r="GO491" s="104"/>
      <c r="GP491" s="104"/>
      <c r="GQ491" s="104"/>
      <c r="GR491" s="104"/>
      <c r="GS491" s="104"/>
      <c r="GT491" s="104"/>
    </row>
    <row r="492" spans="8:202" s="6" customFormat="1">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c r="EA492" s="104"/>
      <c r="EB492" s="104"/>
      <c r="EC492" s="104"/>
      <c r="ED492" s="104"/>
      <c r="EE492" s="104"/>
      <c r="EF492" s="104"/>
      <c r="EG492" s="104"/>
      <c r="EH492" s="104"/>
      <c r="EI492" s="104"/>
      <c r="EJ492" s="104"/>
      <c r="EK492" s="104"/>
      <c r="EL492" s="104"/>
      <c r="EM492" s="104"/>
      <c r="EN492" s="104"/>
      <c r="EO492" s="104"/>
      <c r="EP492" s="104"/>
      <c r="EQ492" s="104"/>
      <c r="ER492" s="104"/>
      <c r="ES492" s="104"/>
      <c r="ET492" s="104"/>
      <c r="EU492" s="104"/>
      <c r="EV492" s="104"/>
      <c r="EW492" s="104"/>
      <c r="EX492" s="104"/>
      <c r="EY492" s="104"/>
      <c r="EZ492" s="104"/>
      <c r="FA492" s="104"/>
      <c r="FB492" s="104"/>
      <c r="FC492" s="104"/>
      <c r="FD492" s="104"/>
      <c r="FE492" s="104"/>
      <c r="FF492" s="104"/>
      <c r="FG492" s="104"/>
      <c r="FH492" s="104"/>
      <c r="FI492" s="104"/>
      <c r="FJ492" s="104"/>
      <c r="FK492" s="104"/>
      <c r="FL492" s="104"/>
      <c r="FM492" s="104"/>
      <c r="FN492" s="104"/>
      <c r="FO492" s="104"/>
      <c r="FP492" s="104"/>
      <c r="FQ492" s="104"/>
      <c r="FR492" s="104"/>
      <c r="FS492" s="104"/>
      <c r="FT492" s="104"/>
      <c r="FU492" s="104"/>
      <c r="FV492" s="104"/>
      <c r="FW492" s="104"/>
      <c r="FX492" s="104"/>
      <c r="FY492" s="104"/>
      <c r="FZ492" s="104"/>
      <c r="GA492" s="104"/>
      <c r="GB492" s="104"/>
      <c r="GC492" s="104"/>
      <c r="GD492" s="104"/>
      <c r="GE492" s="104"/>
      <c r="GF492" s="104"/>
      <c r="GG492" s="104"/>
      <c r="GH492" s="104"/>
      <c r="GI492" s="104"/>
      <c r="GJ492" s="104"/>
      <c r="GK492" s="104"/>
      <c r="GL492" s="104"/>
      <c r="GM492" s="104"/>
      <c r="GN492" s="104"/>
      <c r="GO492" s="104"/>
      <c r="GP492" s="104"/>
      <c r="GQ492" s="104"/>
      <c r="GR492" s="104"/>
      <c r="GS492" s="104"/>
      <c r="GT492" s="104"/>
    </row>
    <row r="493" spans="8:202" s="6" customFormat="1">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c r="EA493" s="104"/>
      <c r="EB493" s="104"/>
      <c r="EC493" s="104"/>
      <c r="ED493" s="104"/>
      <c r="EE493" s="104"/>
      <c r="EF493" s="104"/>
      <c r="EG493" s="104"/>
      <c r="EH493" s="104"/>
      <c r="EI493" s="104"/>
      <c r="EJ493" s="104"/>
      <c r="EK493" s="104"/>
      <c r="EL493" s="104"/>
      <c r="EM493" s="104"/>
      <c r="EN493" s="104"/>
      <c r="EO493" s="104"/>
      <c r="EP493" s="104"/>
      <c r="EQ493" s="104"/>
      <c r="ER493" s="104"/>
      <c r="ES493" s="104"/>
      <c r="ET493" s="104"/>
      <c r="EU493" s="104"/>
      <c r="EV493" s="104"/>
      <c r="EW493" s="104"/>
      <c r="EX493" s="104"/>
      <c r="EY493" s="104"/>
      <c r="EZ493" s="104"/>
      <c r="FA493" s="104"/>
      <c r="FB493" s="104"/>
      <c r="FC493" s="104"/>
      <c r="FD493" s="104"/>
      <c r="FE493" s="104"/>
      <c r="FF493" s="104"/>
      <c r="FG493" s="104"/>
      <c r="FH493" s="104"/>
      <c r="FI493" s="104"/>
      <c r="FJ493" s="104"/>
      <c r="FK493" s="104"/>
      <c r="FL493" s="104"/>
      <c r="FM493" s="104"/>
      <c r="FN493" s="104"/>
      <c r="FO493" s="104"/>
      <c r="FP493" s="104"/>
      <c r="FQ493" s="104"/>
      <c r="FR493" s="104"/>
      <c r="FS493" s="104"/>
      <c r="FT493" s="104"/>
      <c r="FU493" s="104"/>
      <c r="FV493" s="104"/>
      <c r="FW493" s="104"/>
      <c r="FX493" s="104"/>
      <c r="FY493" s="104"/>
      <c r="FZ493" s="104"/>
      <c r="GA493" s="104"/>
      <c r="GB493" s="104"/>
      <c r="GC493" s="104"/>
      <c r="GD493" s="104"/>
      <c r="GE493" s="104"/>
      <c r="GF493" s="104"/>
      <c r="GG493" s="104"/>
      <c r="GH493" s="104"/>
      <c r="GI493" s="104"/>
      <c r="GJ493" s="104"/>
      <c r="GK493" s="104"/>
      <c r="GL493" s="104"/>
      <c r="GM493" s="104"/>
      <c r="GN493" s="104"/>
      <c r="GO493" s="104"/>
      <c r="GP493" s="104"/>
      <c r="GQ493" s="104"/>
      <c r="GR493" s="104"/>
      <c r="GS493" s="104"/>
      <c r="GT493" s="104"/>
    </row>
    <row r="494" spans="8:202" s="6" customFormat="1">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c r="EA494" s="104"/>
      <c r="EB494" s="104"/>
      <c r="EC494" s="104"/>
      <c r="ED494" s="104"/>
      <c r="EE494" s="104"/>
      <c r="EF494" s="104"/>
      <c r="EG494" s="104"/>
      <c r="EH494" s="104"/>
      <c r="EI494" s="104"/>
      <c r="EJ494" s="104"/>
      <c r="EK494" s="104"/>
      <c r="EL494" s="104"/>
      <c r="EM494" s="104"/>
      <c r="EN494" s="104"/>
      <c r="EO494" s="104"/>
      <c r="EP494" s="104"/>
      <c r="EQ494" s="104"/>
      <c r="ER494" s="104"/>
      <c r="ES494" s="104"/>
      <c r="ET494" s="104"/>
      <c r="EU494" s="104"/>
      <c r="EV494" s="104"/>
      <c r="EW494" s="104"/>
      <c r="EX494" s="104"/>
      <c r="EY494" s="104"/>
      <c r="EZ494" s="104"/>
      <c r="FA494" s="104"/>
      <c r="FB494" s="104"/>
      <c r="FC494" s="104"/>
      <c r="FD494" s="104"/>
      <c r="FE494" s="104"/>
      <c r="FF494" s="104"/>
      <c r="FG494" s="104"/>
      <c r="FH494" s="104"/>
      <c r="FI494" s="104"/>
      <c r="FJ494" s="104"/>
      <c r="FK494" s="104"/>
      <c r="FL494" s="104"/>
      <c r="FM494" s="104"/>
      <c r="FN494" s="104"/>
      <c r="FO494" s="104"/>
      <c r="FP494" s="104"/>
      <c r="FQ494" s="104"/>
      <c r="FR494" s="104"/>
      <c r="FS494" s="104"/>
      <c r="FT494" s="104"/>
      <c r="FU494" s="104"/>
      <c r="FV494" s="104"/>
      <c r="FW494" s="104"/>
      <c r="FX494" s="104"/>
      <c r="FY494" s="104"/>
      <c r="FZ494" s="104"/>
      <c r="GA494" s="104"/>
      <c r="GB494" s="104"/>
      <c r="GC494" s="104"/>
      <c r="GD494" s="104"/>
      <c r="GE494" s="104"/>
      <c r="GF494" s="104"/>
      <c r="GG494" s="104"/>
      <c r="GH494" s="104"/>
      <c r="GI494" s="104"/>
      <c r="GJ494" s="104"/>
      <c r="GK494" s="104"/>
      <c r="GL494" s="104"/>
      <c r="GM494" s="104"/>
      <c r="GN494" s="104"/>
      <c r="GO494" s="104"/>
      <c r="GP494" s="104"/>
      <c r="GQ494" s="104"/>
      <c r="GR494" s="104"/>
      <c r="GS494" s="104"/>
      <c r="GT494" s="104"/>
    </row>
    <row r="495" spans="8:202" s="6" customFormat="1">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c r="EA495" s="104"/>
      <c r="EB495" s="104"/>
      <c r="EC495" s="104"/>
      <c r="ED495" s="104"/>
      <c r="EE495" s="104"/>
      <c r="EF495" s="104"/>
      <c r="EG495" s="104"/>
      <c r="EH495" s="104"/>
      <c r="EI495" s="104"/>
      <c r="EJ495" s="104"/>
      <c r="EK495" s="104"/>
      <c r="EL495" s="104"/>
      <c r="EM495" s="104"/>
      <c r="EN495" s="104"/>
      <c r="EO495" s="104"/>
      <c r="EP495" s="104"/>
      <c r="EQ495" s="104"/>
      <c r="ER495" s="104"/>
      <c r="ES495" s="104"/>
      <c r="ET495" s="104"/>
      <c r="EU495" s="104"/>
      <c r="EV495" s="104"/>
      <c r="EW495" s="104"/>
      <c r="EX495" s="104"/>
      <c r="EY495" s="104"/>
      <c r="EZ495" s="104"/>
      <c r="FA495" s="104"/>
      <c r="FB495" s="104"/>
      <c r="FC495" s="104"/>
      <c r="FD495" s="104"/>
      <c r="FE495" s="104"/>
      <c r="FF495" s="104"/>
      <c r="FG495" s="104"/>
      <c r="FH495" s="104"/>
      <c r="FI495" s="104"/>
      <c r="FJ495" s="104"/>
      <c r="FK495" s="104"/>
      <c r="FL495" s="104"/>
      <c r="FM495" s="104"/>
      <c r="FN495" s="104"/>
      <c r="FO495" s="104"/>
      <c r="FP495" s="104"/>
      <c r="FQ495" s="104"/>
      <c r="FR495" s="104"/>
      <c r="FS495" s="104"/>
      <c r="FT495" s="104"/>
      <c r="FU495" s="104"/>
      <c r="FV495" s="104"/>
      <c r="FW495" s="104"/>
      <c r="FX495" s="104"/>
      <c r="FY495" s="104"/>
      <c r="FZ495" s="104"/>
      <c r="GA495" s="104"/>
      <c r="GB495" s="104"/>
      <c r="GC495" s="104"/>
      <c r="GD495" s="104"/>
      <c r="GE495" s="104"/>
      <c r="GF495" s="104"/>
      <c r="GG495" s="104"/>
      <c r="GH495" s="104"/>
      <c r="GI495" s="104"/>
      <c r="GJ495" s="104"/>
      <c r="GK495" s="104"/>
      <c r="GL495" s="104"/>
      <c r="GM495" s="104"/>
      <c r="GN495" s="104"/>
      <c r="GO495" s="104"/>
      <c r="GP495" s="104"/>
      <c r="GQ495" s="104"/>
      <c r="GR495" s="104"/>
      <c r="GS495" s="104"/>
      <c r="GT495" s="104"/>
    </row>
    <row r="496" spans="8:202" s="6" customFormat="1">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c r="EA496" s="104"/>
      <c r="EB496" s="104"/>
      <c r="EC496" s="104"/>
      <c r="ED496" s="104"/>
      <c r="EE496" s="104"/>
      <c r="EF496" s="104"/>
      <c r="EG496" s="104"/>
      <c r="EH496" s="104"/>
      <c r="EI496" s="104"/>
      <c r="EJ496" s="104"/>
      <c r="EK496" s="104"/>
      <c r="EL496" s="104"/>
      <c r="EM496" s="104"/>
      <c r="EN496" s="104"/>
      <c r="EO496" s="104"/>
      <c r="EP496" s="104"/>
      <c r="EQ496" s="104"/>
      <c r="ER496" s="104"/>
      <c r="ES496" s="104"/>
      <c r="ET496" s="104"/>
      <c r="EU496" s="104"/>
      <c r="EV496" s="104"/>
      <c r="EW496" s="104"/>
      <c r="EX496" s="104"/>
      <c r="EY496" s="104"/>
      <c r="EZ496" s="104"/>
      <c r="FA496" s="104"/>
      <c r="FB496" s="104"/>
      <c r="FC496" s="104"/>
      <c r="FD496" s="104"/>
      <c r="FE496" s="104"/>
      <c r="FF496" s="104"/>
      <c r="FG496" s="104"/>
      <c r="FH496" s="104"/>
      <c r="FI496" s="104"/>
      <c r="FJ496" s="104"/>
      <c r="FK496" s="104"/>
      <c r="FL496" s="104"/>
      <c r="FM496" s="104"/>
      <c r="FN496" s="104"/>
      <c r="FO496" s="104"/>
      <c r="FP496" s="104"/>
      <c r="FQ496" s="104"/>
      <c r="FR496" s="104"/>
      <c r="FS496" s="104"/>
      <c r="FT496" s="104"/>
      <c r="FU496" s="104"/>
      <c r="FV496" s="104"/>
      <c r="FW496" s="104"/>
      <c r="FX496" s="104"/>
      <c r="FY496" s="104"/>
      <c r="FZ496" s="104"/>
      <c r="GA496" s="104"/>
      <c r="GB496" s="104"/>
      <c r="GC496" s="104"/>
      <c r="GD496" s="104"/>
      <c r="GE496" s="104"/>
      <c r="GF496" s="104"/>
      <c r="GG496" s="104"/>
      <c r="GH496" s="104"/>
      <c r="GI496" s="104"/>
      <c r="GJ496" s="104"/>
      <c r="GK496" s="104"/>
      <c r="GL496" s="104"/>
      <c r="GM496" s="104"/>
      <c r="GN496" s="104"/>
      <c r="GO496" s="104"/>
      <c r="GP496" s="104"/>
      <c r="GQ496" s="104"/>
      <c r="GR496" s="104"/>
      <c r="GS496" s="104"/>
      <c r="GT496" s="104"/>
    </row>
    <row r="497" spans="8:202" s="6" customFormat="1">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c r="EA497" s="104"/>
      <c r="EB497" s="104"/>
      <c r="EC497" s="104"/>
      <c r="ED497" s="104"/>
      <c r="EE497" s="104"/>
      <c r="EF497" s="104"/>
      <c r="EG497" s="104"/>
      <c r="EH497" s="104"/>
      <c r="EI497" s="104"/>
      <c r="EJ497" s="104"/>
      <c r="EK497" s="104"/>
      <c r="EL497" s="104"/>
      <c r="EM497" s="104"/>
      <c r="EN497" s="104"/>
      <c r="EO497" s="104"/>
      <c r="EP497" s="104"/>
      <c r="EQ497" s="104"/>
      <c r="ER497" s="104"/>
      <c r="ES497" s="104"/>
      <c r="ET497" s="104"/>
      <c r="EU497" s="104"/>
      <c r="EV497" s="104"/>
      <c r="EW497" s="104"/>
      <c r="EX497" s="104"/>
      <c r="EY497" s="104"/>
      <c r="EZ497" s="104"/>
      <c r="FA497" s="104"/>
      <c r="FB497" s="104"/>
      <c r="FC497" s="104"/>
      <c r="FD497" s="104"/>
      <c r="FE497" s="104"/>
      <c r="FF497" s="104"/>
      <c r="FG497" s="104"/>
      <c r="FH497" s="104"/>
      <c r="FI497" s="104"/>
      <c r="FJ497" s="104"/>
      <c r="FK497" s="104"/>
      <c r="FL497" s="104"/>
      <c r="FM497" s="104"/>
      <c r="FN497" s="104"/>
      <c r="FO497" s="104"/>
      <c r="FP497" s="104"/>
      <c r="FQ497" s="104"/>
      <c r="FR497" s="104"/>
      <c r="FS497" s="104"/>
      <c r="FT497" s="104"/>
      <c r="FU497" s="104"/>
      <c r="FV497" s="104"/>
      <c r="FW497" s="104"/>
      <c r="FX497" s="104"/>
      <c r="FY497" s="104"/>
      <c r="FZ497" s="104"/>
      <c r="GA497" s="104"/>
      <c r="GB497" s="104"/>
      <c r="GC497" s="104"/>
      <c r="GD497" s="104"/>
      <c r="GE497" s="104"/>
      <c r="GF497" s="104"/>
      <c r="GG497" s="104"/>
      <c r="GH497" s="104"/>
      <c r="GI497" s="104"/>
      <c r="GJ497" s="104"/>
      <c r="GK497" s="104"/>
      <c r="GL497" s="104"/>
      <c r="GM497" s="104"/>
      <c r="GN497" s="104"/>
      <c r="GO497" s="104"/>
      <c r="GP497" s="104"/>
      <c r="GQ497" s="104"/>
      <c r="GR497" s="104"/>
      <c r="GS497" s="104"/>
      <c r="GT497" s="104"/>
    </row>
    <row r="498" spans="8:202" s="6" customFormat="1">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c r="EA498" s="104"/>
      <c r="EB498" s="104"/>
      <c r="EC498" s="104"/>
      <c r="ED498" s="104"/>
      <c r="EE498" s="104"/>
      <c r="EF498" s="104"/>
      <c r="EG498" s="104"/>
      <c r="EH498" s="104"/>
      <c r="EI498" s="104"/>
      <c r="EJ498" s="104"/>
      <c r="EK498" s="104"/>
      <c r="EL498" s="104"/>
      <c r="EM498" s="104"/>
      <c r="EN498" s="104"/>
      <c r="EO498" s="104"/>
      <c r="EP498" s="104"/>
      <c r="EQ498" s="104"/>
      <c r="ER498" s="104"/>
      <c r="ES498" s="104"/>
      <c r="ET498" s="104"/>
      <c r="EU498" s="104"/>
      <c r="EV498" s="104"/>
      <c r="EW498" s="104"/>
      <c r="EX498" s="104"/>
      <c r="EY498" s="104"/>
      <c r="EZ498" s="104"/>
      <c r="FA498" s="104"/>
      <c r="FB498" s="104"/>
      <c r="FC498" s="104"/>
      <c r="FD498" s="104"/>
      <c r="FE498" s="104"/>
      <c r="FF498" s="104"/>
      <c r="FG498" s="104"/>
      <c r="FH498" s="104"/>
      <c r="FI498" s="104"/>
      <c r="FJ498" s="104"/>
      <c r="FK498" s="104"/>
      <c r="FL498" s="104"/>
      <c r="FM498" s="104"/>
      <c r="FN498" s="104"/>
      <c r="FO498" s="104"/>
      <c r="FP498" s="104"/>
      <c r="FQ498" s="104"/>
      <c r="FR498" s="104"/>
      <c r="FS498" s="104"/>
      <c r="FT498" s="104"/>
      <c r="FU498" s="104"/>
      <c r="FV498" s="104"/>
      <c r="FW498" s="104"/>
      <c r="FX498" s="104"/>
      <c r="FY498" s="104"/>
      <c r="FZ498" s="104"/>
      <c r="GA498" s="104"/>
      <c r="GB498" s="104"/>
      <c r="GC498" s="104"/>
      <c r="GD498" s="104"/>
      <c r="GE498" s="104"/>
      <c r="GF498" s="104"/>
      <c r="GG498" s="104"/>
      <c r="GH498" s="104"/>
      <c r="GI498" s="104"/>
      <c r="GJ498" s="104"/>
      <c r="GK498" s="104"/>
      <c r="GL498" s="104"/>
      <c r="GM498" s="104"/>
      <c r="GN498" s="104"/>
      <c r="GO498" s="104"/>
      <c r="GP498" s="104"/>
      <c r="GQ498" s="104"/>
      <c r="GR498" s="104"/>
      <c r="GS498" s="104"/>
      <c r="GT498" s="104"/>
    </row>
    <row r="499" spans="8:202" s="6" customFormat="1">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c r="EA499" s="104"/>
      <c r="EB499" s="104"/>
      <c r="EC499" s="104"/>
      <c r="ED499" s="104"/>
      <c r="EE499" s="104"/>
      <c r="EF499" s="104"/>
      <c r="EG499" s="104"/>
      <c r="EH499" s="104"/>
      <c r="EI499" s="104"/>
      <c r="EJ499" s="104"/>
      <c r="EK499" s="104"/>
      <c r="EL499" s="104"/>
      <c r="EM499" s="104"/>
      <c r="EN499" s="104"/>
      <c r="EO499" s="104"/>
      <c r="EP499" s="104"/>
      <c r="EQ499" s="104"/>
      <c r="ER499" s="104"/>
      <c r="ES499" s="104"/>
      <c r="ET499" s="104"/>
      <c r="EU499" s="104"/>
      <c r="EV499" s="104"/>
      <c r="EW499" s="104"/>
      <c r="EX499" s="104"/>
      <c r="EY499" s="104"/>
      <c r="EZ499" s="104"/>
      <c r="FA499" s="104"/>
      <c r="FB499" s="104"/>
      <c r="FC499" s="104"/>
      <c r="FD499" s="104"/>
      <c r="FE499" s="104"/>
      <c r="FF499" s="104"/>
      <c r="FG499" s="104"/>
      <c r="FH499" s="104"/>
      <c r="FI499" s="104"/>
      <c r="FJ499" s="104"/>
      <c r="FK499" s="104"/>
      <c r="FL499" s="104"/>
      <c r="FM499" s="104"/>
      <c r="FN499" s="104"/>
      <c r="FO499" s="104"/>
      <c r="FP499" s="104"/>
      <c r="FQ499" s="104"/>
      <c r="FR499" s="104"/>
      <c r="FS499" s="104"/>
      <c r="FT499" s="104"/>
      <c r="FU499" s="104"/>
      <c r="FV499" s="104"/>
      <c r="FW499" s="104"/>
      <c r="FX499" s="104"/>
      <c r="FY499" s="104"/>
      <c r="FZ499" s="104"/>
      <c r="GA499" s="104"/>
      <c r="GB499" s="104"/>
      <c r="GC499" s="104"/>
      <c r="GD499" s="104"/>
      <c r="GE499" s="104"/>
      <c r="GF499" s="104"/>
      <c r="GG499" s="104"/>
      <c r="GH499" s="104"/>
      <c r="GI499" s="104"/>
      <c r="GJ499" s="104"/>
      <c r="GK499" s="104"/>
      <c r="GL499" s="104"/>
      <c r="GM499" s="104"/>
      <c r="GN499" s="104"/>
      <c r="GO499" s="104"/>
      <c r="GP499" s="104"/>
      <c r="GQ499" s="104"/>
      <c r="GR499" s="104"/>
      <c r="GS499" s="104"/>
      <c r="GT499" s="104"/>
    </row>
    <row r="500" spans="8:202" s="6" customFormat="1">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c r="EA500" s="104"/>
      <c r="EB500" s="104"/>
      <c r="EC500" s="104"/>
      <c r="ED500" s="104"/>
      <c r="EE500" s="104"/>
      <c r="EF500" s="104"/>
      <c r="EG500" s="104"/>
      <c r="EH500" s="104"/>
      <c r="EI500" s="104"/>
      <c r="EJ500" s="104"/>
      <c r="EK500" s="104"/>
      <c r="EL500" s="104"/>
      <c r="EM500" s="104"/>
      <c r="EN500" s="104"/>
      <c r="EO500" s="104"/>
      <c r="EP500" s="104"/>
      <c r="EQ500" s="104"/>
      <c r="ER500" s="104"/>
      <c r="ES500" s="104"/>
      <c r="ET500" s="104"/>
      <c r="EU500" s="104"/>
      <c r="EV500" s="104"/>
      <c r="EW500" s="104"/>
      <c r="EX500" s="104"/>
      <c r="EY500" s="104"/>
      <c r="EZ500" s="104"/>
      <c r="FA500" s="104"/>
      <c r="FB500" s="104"/>
      <c r="FC500" s="104"/>
      <c r="FD500" s="104"/>
      <c r="FE500" s="104"/>
      <c r="FF500" s="104"/>
      <c r="FG500" s="104"/>
      <c r="FH500" s="104"/>
      <c r="FI500" s="104"/>
      <c r="FJ500" s="104"/>
      <c r="FK500" s="104"/>
      <c r="FL500" s="104"/>
      <c r="FM500" s="104"/>
      <c r="FN500" s="104"/>
      <c r="FO500" s="104"/>
      <c r="FP500" s="104"/>
      <c r="FQ500" s="104"/>
      <c r="FR500" s="104"/>
      <c r="FS500" s="104"/>
      <c r="FT500" s="104"/>
      <c r="FU500" s="104"/>
      <c r="FV500" s="104"/>
      <c r="FW500" s="104"/>
      <c r="FX500" s="104"/>
      <c r="FY500" s="104"/>
      <c r="FZ500" s="104"/>
      <c r="GA500" s="104"/>
      <c r="GB500" s="104"/>
      <c r="GC500" s="104"/>
      <c r="GD500" s="104"/>
      <c r="GE500" s="104"/>
      <c r="GF500" s="104"/>
      <c r="GG500" s="104"/>
      <c r="GH500" s="104"/>
      <c r="GI500" s="104"/>
      <c r="GJ500" s="104"/>
      <c r="GK500" s="104"/>
      <c r="GL500" s="104"/>
      <c r="GM500" s="104"/>
      <c r="GN500" s="104"/>
      <c r="GO500" s="104"/>
      <c r="GP500" s="104"/>
      <c r="GQ500" s="104"/>
      <c r="GR500" s="104"/>
      <c r="GS500" s="104"/>
      <c r="GT500" s="104"/>
    </row>
    <row r="501" spans="8:202" s="6" customFormat="1">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c r="EA501" s="104"/>
      <c r="EB501" s="104"/>
      <c r="EC501" s="104"/>
      <c r="ED501" s="104"/>
      <c r="EE501" s="104"/>
      <c r="EF501" s="104"/>
      <c r="EG501" s="104"/>
      <c r="EH501" s="104"/>
      <c r="EI501" s="104"/>
      <c r="EJ501" s="104"/>
      <c r="EK501" s="104"/>
      <c r="EL501" s="104"/>
      <c r="EM501" s="104"/>
      <c r="EN501" s="104"/>
      <c r="EO501" s="104"/>
      <c r="EP501" s="104"/>
      <c r="EQ501" s="104"/>
      <c r="ER501" s="104"/>
      <c r="ES501" s="104"/>
      <c r="ET501" s="104"/>
      <c r="EU501" s="104"/>
      <c r="EV501" s="104"/>
      <c r="EW501" s="104"/>
      <c r="EX501" s="104"/>
      <c r="EY501" s="104"/>
      <c r="EZ501" s="104"/>
      <c r="FA501" s="104"/>
      <c r="FB501" s="104"/>
      <c r="FC501" s="104"/>
      <c r="FD501" s="104"/>
      <c r="FE501" s="104"/>
      <c r="FF501" s="104"/>
      <c r="FG501" s="104"/>
      <c r="FH501" s="104"/>
      <c r="FI501" s="104"/>
      <c r="FJ501" s="104"/>
      <c r="FK501" s="104"/>
      <c r="FL501" s="104"/>
      <c r="FM501" s="104"/>
      <c r="FN501" s="104"/>
      <c r="FO501" s="104"/>
      <c r="FP501" s="104"/>
      <c r="FQ501" s="104"/>
      <c r="FR501" s="104"/>
      <c r="FS501" s="104"/>
      <c r="FT501" s="104"/>
      <c r="FU501" s="104"/>
      <c r="FV501" s="104"/>
      <c r="FW501" s="104"/>
      <c r="FX501" s="104"/>
      <c r="FY501" s="104"/>
      <c r="FZ501" s="104"/>
      <c r="GA501" s="104"/>
      <c r="GB501" s="104"/>
      <c r="GC501" s="104"/>
      <c r="GD501" s="104"/>
      <c r="GE501" s="104"/>
      <c r="GF501" s="104"/>
      <c r="GG501" s="104"/>
      <c r="GH501" s="104"/>
      <c r="GI501" s="104"/>
      <c r="GJ501" s="104"/>
      <c r="GK501" s="104"/>
      <c r="GL501" s="104"/>
      <c r="GM501" s="104"/>
      <c r="GN501" s="104"/>
      <c r="GO501" s="104"/>
      <c r="GP501" s="104"/>
      <c r="GQ501" s="104"/>
      <c r="GR501" s="104"/>
      <c r="GS501" s="104"/>
      <c r="GT501" s="104"/>
    </row>
    <row r="502" spans="8:202" s="6" customFormat="1">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c r="EA502" s="104"/>
      <c r="EB502" s="104"/>
      <c r="EC502" s="104"/>
      <c r="ED502" s="104"/>
      <c r="EE502" s="104"/>
      <c r="EF502" s="104"/>
      <c r="EG502" s="104"/>
      <c r="EH502" s="104"/>
      <c r="EI502" s="104"/>
      <c r="EJ502" s="104"/>
      <c r="EK502" s="104"/>
      <c r="EL502" s="104"/>
      <c r="EM502" s="104"/>
      <c r="EN502" s="104"/>
      <c r="EO502" s="104"/>
      <c r="EP502" s="104"/>
      <c r="EQ502" s="104"/>
      <c r="ER502" s="104"/>
      <c r="ES502" s="104"/>
      <c r="ET502" s="104"/>
      <c r="EU502" s="104"/>
      <c r="EV502" s="104"/>
      <c r="EW502" s="104"/>
      <c r="EX502" s="104"/>
      <c r="EY502" s="104"/>
      <c r="EZ502" s="104"/>
      <c r="FA502" s="104"/>
      <c r="FB502" s="104"/>
      <c r="FC502" s="104"/>
      <c r="FD502" s="104"/>
      <c r="FE502" s="104"/>
      <c r="FF502" s="104"/>
      <c r="FG502" s="104"/>
      <c r="FH502" s="104"/>
      <c r="FI502" s="104"/>
      <c r="FJ502" s="104"/>
      <c r="FK502" s="104"/>
      <c r="FL502" s="104"/>
      <c r="FM502" s="104"/>
      <c r="FN502" s="104"/>
      <c r="FO502" s="104"/>
      <c r="FP502" s="104"/>
      <c r="FQ502" s="104"/>
      <c r="FR502" s="104"/>
      <c r="FS502" s="104"/>
      <c r="FT502" s="104"/>
      <c r="FU502" s="104"/>
      <c r="FV502" s="104"/>
      <c r="FW502" s="104"/>
      <c r="FX502" s="104"/>
      <c r="FY502" s="104"/>
      <c r="FZ502" s="104"/>
      <c r="GA502" s="104"/>
      <c r="GB502" s="104"/>
      <c r="GC502" s="104"/>
      <c r="GD502" s="104"/>
      <c r="GE502" s="104"/>
      <c r="GF502" s="104"/>
      <c r="GG502" s="104"/>
      <c r="GH502" s="104"/>
      <c r="GI502" s="104"/>
      <c r="GJ502" s="104"/>
      <c r="GK502" s="104"/>
      <c r="GL502" s="104"/>
      <c r="GM502" s="104"/>
      <c r="GN502" s="104"/>
      <c r="GO502" s="104"/>
      <c r="GP502" s="104"/>
      <c r="GQ502" s="104"/>
      <c r="GR502" s="104"/>
      <c r="GS502" s="104"/>
      <c r="GT502" s="104"/>
    </row>
    <row r="503" spans="8:202" s="6" customFormat="1">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c r="EA503" s="104"/>
      <c r="EB503" s="104"/>
      <c r="EC503" s="104"/>
      <c r="ED503" s="104"/>
      <c r="EE503" s="104"/>
      <c r="EF503" s="104"/>
      <c r="EG503" s="104"/>
      <c r="EH503" s="104"/>
      <c r="EI503" s="104"/>
      <c r="EJ503" s="104"/>
      <c r="EK503" s="104"/>
      <c r="EL503" s="104"/>
      <c r="EM503" s="104"/>
      <c r="EN503" s="104"/>
      <c r="EO503" s="104"/>
      <c r="EP503" s="104"/>
      <c r="EQ503" s="104"/>
      <c r="ER503" s="104"/>
      <c r="ES503" s="104"/>
      <c r="ET503" s="104"/>
      <c r="EU503" s="104"/>
      <c r="EV503" s="104"/>
      <c r="EW503" s="104"/>
      <c r="EX503" s="104"/>
      <c r="EY503" s="104"/>
      <c r="EZ503" s="104"/>
      <c r="FA503" s="104"/>
      <c r="FB503" s="104"/>
      <c r="FC503" s="104"/>
      <c r="FD503" s="104"/>
      <c r="FE503" s="104"/>
      <c r="FF503" s="104"/>
      <c r="FG503" s="104"/>
      <c r="FH503" s="104"/>
      <c r="FI503" s="104"/>
      <c r="FJ503" s="104"/>
      <c r="FK503" s="104"/>
      <c r="FL503" s="104"/>
      <c r="FM503" s="104"/>
      <c r="FN503" s="104"/>
      <c r="FO503" s="104"/>
      <c r="FP503" s="104"/>
      <c r="FQ503" s="104"/>
      <c r="FR503" s="104"/>
      <c r="FS503" s="104"/>
      <c r="FT503" s="104"/>
      <c r="FU503" s="104"/>
      <c r="FV503" s="104"/>
      <c r="FW503" s="104"/>
      <c r="FX503" s="104"/>
      <c r="FY503" s="104"/>
      <c r="FZ503" s="104"/>
      <c r="GA503" s="104"/>
      <c r="GB503" s="104"/>
      <c r="GC503" s="104"/>
      <c r="GD503" s="104"/>
      <c r="GE503" s="104"/>
      <c r="GF503" s="104"/>
      <c r="GG503" s="104"/>
      <c r="GH503" s="104"/>
      <c r="GI503" s="104"/>
      <c r="GJ503" s="104"/>
      <c r="GK503" s="104"/>
      <c r="GL503" s="104"/>
      <c r="GM503" s="104"/>
      <c r="GN503" s="104"/>
      <c r="GO503" s="104"/>
      <c r="GP503" s="104"/>
      <c r="GQ503" s="104"/>
      <c r="GR503" s="104"/>
      <c r="GS503" s="104"/>
      <c r="GT503" s="104"/>
    </row>
    <row r="504" spans="8:202" s="6" customFormat="1">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c r="EA504" s="104"/>
      <c r="EB504" s="104"/>
      <c r="EC504" s="104"/>
      <c r="ED504" s="104"/>
      <c r="EE504" s="104"/>
      <c r="EF504" s="104"/>
      <c r="EG504" s="104"/>
      <c r="EH504" s="104"/>
      <c r="EI504" s="104"/>
      <c r="EJ504" s="104"/>
      <c r="EK504" s="104"/>
      <c r="EL504" s="104"/>
      <c r="EM504" s="104"/>
      <c r="EN504" s="104"/>
      <c r="EO504" s="104"/>
      <c r="EP504" s="104"/>
      <c r="EQ504" s="104"/>
      <c r="ER504" s="104"/>
      <c r="ES504" s="104"/>
      <c r="ET504" s="104"/>
      <c r="EU504" s="104"/>
      <c r="EV504" s="104"/>
      <c r="EW504" s="104"/>
      <c r="EX504" s="104"/>
      <c r="EY504" s="104"/>
      <c r="EZ504" s="104"/>
      <c r="FA504" s="104"/>
      <c r="FB504" s="104"/>
      <c r="FC504" s="104"/>
      <c r="FD504" s="104"/>
      <c r="FE504" s="104"/>
      <c r="FF504" s="104"/>
      <c r="FG504" s="104"/>
      <c r="FH504" s="104"/>
      <c r="FI504" s="104"/>
      <c r="FJ504" s="104"/>
      <c r="FK504" s="104"/>
      <c r="FL504" s="104"/>
      <c r="FM504" s="104"/>
      <c r="FN504" s="104"/>
      <c r="FO504" s="104"/>
      <c r="FP504" s="104"/>
      <c r="FQ504" s="104"/>
      <c r="FR504" s="104"/>
      <c r="FS504" s="104"/>
      <c r="FT504" s="104"/>
      <c r="FU504" s="104"/>
      <c r="FV504" s="104"/>
      <c r="FW504" s="104"/>
      <c r="FX504" s="104"/>
      <c r="FY504" s="104"/>
      <c r="FZ504" s="104"/>
      <c r="GA504" s="104"/>
      <c r="GB504" s="104"/>
      <c r="GC504" s="104"/>
      <c r="GD504" s="104"/>
      <c r="GE504" s="104"/>
      <c r="GF504" s="104"/>
      <c r="GG504" s="104"/>
      <c r="GH504" s="104"/>
      <c r="GI504" s="104"/>
      <c r="GJ504" s="104"/>
      <c r="GK504" s="104"/>
      <c r="GL504" s="104"/>
      <c r="GM504" s="104"/>
      <c r="GN504" s="104"/>
      <c r="GO504" s="104"/>
      <c r="GP504" s="104"/>
      <c r="GQ504" s="104"/>
      <c r="GR504" s="104"/>
      <c r="GS504" s="104"/>
      <c r="GT504" s="104"/>
    </row>
    <row r="505" spans="8:202" s="6" customFormat="1">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c r="EA505" s="104"/>
      <c r="EB505" s="104"/>
      <c r="EC505" s="104"/>
      <c r="ED505" s="104"/>
      <c r="EE505" s="104"/>
      <c r="EF505" s="104"/>
      <c r="EG505" s="104"/>
      <c r="EH505" s="104"/>
      <c r="EI505" s="104"/>
      <c r="EJ505" s="104"/>
      <c r="EK505" s="104"/>
      <c r="EL505" s="104"/>
      <c r="EM505" s="104"/>
      <c r="EN505" s="104"/>
      <c r="EO505" s="104"/>
      <c r="EP505" s="104"/>
      <c r="EQ505" s="104"/>
      <c r="ER505" s="104"/>
      <c r="ES505" s="104"/>
      <c r="ET505" s="104"/>
      <c r="EU505" s="104"/>
      <c r="EV505" s="104"/>
      <c r="EW505" s="104"/>
      <c r="EX505" s="104"/>
      <c r="EY505" s="104"/>
      <c r="EZ505" s="104"/>
      <c r="FA505" s="104"/>
      <c r="FB505" s="104"/>
      <c r="FC505" s="104"/>
      <c r="FD505" s="104"/>
      <c r="FE505" s="104"/>
      <c r="FF505" s="104"/>
      <c r="FG505" s="104"/>
      <c r="FH505" s="104"/>
      <c r="FI505" s="104"/>
      <c r="FJ505" s="104"/>
      <c r="FK505" s="104"/>
      <c r="FL505" s="104"/>
      <c r="FM505" s="104"/>
      <c r="FN505" s="104"/>
      <c r="FO505" s="104"/>
      <c r="FP505" s="104"/>
      <c r="FQ505" s="104"/>
      <c r="FR505" s="104"/>
      <c r="FS505" s="104"/>
      <c r="FT505" s="104"/>
      <c r="FU505" s="104"/>
      <c r="FV505" s="104"/>
      <c r="FW505" s="104"/>
      <c r="FX505" s="104"/>
      <c r="FY505" s="104"/>
      <c r="FZ505" s="104"/>
      <c r="GA505" s="104"/>
      <c r="GB505" s="104"/>
      <c r="GC505" s="104"/>
      <c r="GD505" s="104"/>
      <c r="GE505" s="104"/>
      <c r="GF505" s="104"/>
      <c r="GG505" s="104"/>
      <c r="GH505" s="104"/>
      <c r="GI505" s="104"/>
      <c r="GJ505" s="104"/>
      <c r="GK505" s="104"/>
      <c r="GL505" s="104"/>
      <c r="GM505" s="104"/>
      <c r="GN505" s="104"/>
      <c r="GO505" s="104"/>
      <c r="GP505" s="104"/>
      <c r="GQ505" s="104"/>
      <c r="GR505" s="104"/>
      <c r="GS505" s="104"/>
      <c r="GT505" s="104"/>
    </row>
    <row r="506" spans="8:202" s="6" customFormat="1">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c r="EA506" s="104"/>
      <c r="EB506" s="104"/>
      <c r="EC506" s="104"/>
      <c r="ED506" s="104"/>
      <c r="EE506" s="104"/>
      <c r="EF506" s="104"/>
      <c r="EG506" s="104"/>
      <c r="EH506" s="104"/>
      <c r="EI506" s="104"/>
      <c r="EJ506" s="104"/>
      <c r="EK506" s="104"/>
      <c r="EL506" s="104"/>
      <c r="EM506" s="104"/>
      <c r="EN506" s="104"/>
      <c r="EO506" s="104"/>
      <c r="EP506" s="104"/>
      <c r="EQ506" s="104"/>
      <c r="ER506" s="104"/>
      <c r="ES506" s="104"/>
      <c r="ET506" s="104"/>
      <c r="EU506" s="104"/>
      <c r="EV506" s="104"/>
      <c r="EW506" s="104"/>
      <c r="EX506" s="104"/>
      <c r="EY506" s="104"/>
      <c r="EZ506" s="104"/>
      <c r="FA506" s="104"/>
      <c r="FB506" s="104"/>
      <c r="FC506" s="104"/>
      <c r="FD506" s="104"/>
      <c r="FE506" s="104"/>
      <c r="FF506" s="104"/>
      <c r="FG506" s="104"/>
      <c r="FH506" s="104"/>
      <c r="FI506" s="104"/>
      <c r="FJ506" s="104"/>
      <c r="FK506" s="104"/>
      <c r="FL506" s="104"/>
      <c r="FM506" s="104"/>
      <c r="FN506" s="104"/>
      <c r="FO506" s="104"/>
      <c r="FP506" s="104"/>
      <c r="FQ506" s="104"/>
      <c r="FR506" s="104"/>
      <c r="FS506" s="104"/>
      <c r="FT506" s="104"/>
      <c r="FU506" s="104"/>
      <c r="FV506" s="104"/>
      <c r="FW506" s="104"/>
      <c r="FX506" s="104"/>
      <c r="FY506" s="104"/>
      <c r="FZ506" s="104"/>
      <c r="GA506" s="104"/>
      <c r="GB506" s="104"/>
      <c r="GC506" s="104"/>
      <c r="GD506" s="104"/>
      <c r="GE506" s="104"/>
      <c r="GF506" s="104"/>
      <c r="GG506" s="104"/>
      <c r="GH506" s="104"/>
      <c r="GI506" s="104"/>
      <c r="GJ506" s="104"/>
      <c r="GK506" s="104"/>
      <c r="GL506" s="104"/>
      <c r="GM506" s="104"/>
      <c r="GN506" s="104"/>
      <c r="GO506" s="104"/>
      <c r="GP506" s="104"/>
      <c r="GQ506" s="104"/>
      <c r="GR506" s="104"/>
      <c r="GS506" s="104"/>
      <c r="GT506" s="104"/>
    </row>
    <row r="507" spans="8:202" s="6" customFormat="1">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c r="EA507" s="104"/>
      <c r="EB507" s="104"/>
      <c r="EC507" s="104"/>
      <c r="ED507" s="104"/>
      <c r="EE507" s="104"/>
      <c r="EF507" s="104"/>
      <c r="EG507" s="104"/>
      <c r="EH507" s="104"/>
      <c r="EI507" s="104"/>
      <c r="EJ507" s="104"/>
      <c r="EK507" s="104"/>
      <c r="EL507" s="104"/>
      <c r="EM507" s="104"/>
      <c r="EN507" s="104"/>
      <c r="EO507" s="104"/>
      <c r="EP507" s="104"/>
      <c r="EQ507" s="104"/>
      <c r="ER507" s="104"/>
      <c r="ES507" s="104"/>
      <c r="ET507" s="104"/>
      <c r="EU507" s="104"/>
      <c r="EV507" s="104"/>
      <c r="EW507" s="104"/>
      <c r="EX507" s="104"/>
      <c r="EY507" s="104"/>
      <c r="EZ507" s="104"/>
      <c r="FA507" s="104"/>
      <c r="FB507" s="104"/>
      <c r="FC507" s="104"/>
      <c r="FD507" s="104"/>
      <c r="FE507" s="104"/>
      <c r="FF507" s="104"/>
      <c r="FG507" s="104"/>
      <c r="FH507" s="104"/>
      <c r="FI507" s="104"/>
      <c r="FJ507" s="104"/>
      <c r="FK507" s="104"/>
      <c r="FL507" s="104"/>
      <c r="FM507" s="104"/>
      <c r="FN507" s="104"/>
      <c r="FO507" s="104"/>
      <c r="FP507" s="104"/>
      <c r="FQ507" s="104"/>
      <c r="FR507" s="104"/>
      <c r="FS507" s="104"/>
      <c r="FT507" s="104"/>
      <c r="FU507" s="104"/>
      <c r="FV507" s="104"/>
      <c r="FW507" s="104"/>
      <c r="FX507" s="104"/>
      <c r="FY507" s="104"/>
      <c r="FZ507" s="104"/>
      <c r="GA507" s="104"/>
      <c r="GB507" s="104"/>
      <c r="GC507" s="104"/>
      <c r="GD507" s="104"/>
      <c r="GE507" s="104"/>
      <c r="GF507" s="104"/>
      <c r="GG507" s="104"/>
      <c r="GH507" s="104"/>
      <c r="GI507" s="104"/>
      <c r="GJ507" s="104"/>
      <c r="GK507" s="104"/>
      <c r="GL507" s="104"/>
      <c r="GM507" s="104"/>
      <c r="GN507" s="104"/>
      <c r="GO507" s="104"/>
      <c r="GP507" s="104"/>
      <c r="GQ507" s="104"/>
      <c r="GR507" s="104"/>
      <c r="GS507" s="104"/>
      <c r="GT507" s="104"/>
    </row>
    <row r="508" spans="8:202" s="6" customFormat="1">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c r="EA508" s="104"/>
      <c r="EB508" s="104"/>
      <c r="EC508" s="104"/>
      <c r="ED508" s="104"/>
      <c r="EE508" s="104"/>
      <c r="EF508" s="104"/>
      <c r="EG508" s="104"/>
      <c r="EH508" s="104"/>
      <c r="EI508" s="104"/>
      <c r="EJ508" s="104"/>
      <c r="EK508" s="104"/>
      <c r="EL508" s="104"/>
      <c r="EM508" s="104"/>
      <c r="EN508" s="104"/>
      <c r="EO508" s="104"/>
      <c r="EP508" s="104"/>
      <c r="EQ508" s="104"/>
      <c r="ER508" s="104"/>
      <c r="ES508" s="104"/>
      <c r="ET508" s="104"/>
      <c r="EU508" s="104"/>
      <c r="EV508" s="104"/>
      <c r="EW508" s="104"/>
      <c r="EX508" s="104"/>
      <c r="EY508" s="104"/>
      <c r="EZ508" s="104"/>
      <c r="FA508" s="104"/>
      <c r="FB508" s="104"/>
      <c r="FC508" s="104"/>
      <c r="FD508" s="104"/>
      <c r="FE508" s="104"/>
      <c r="FF508" s="104"/>
      <c r="FG508" s="104"/>
      <c r="FH508" s="104"/>
      <c r="FI508" s="104"/>
      <c r="FJ508" s="104"/>
      <c r="FK508" s="104"/>
      <c r="FL508" s="104"/>
      <c r="FM508" s="104"/>
      <c r="FN508" s="104"/>
      <c r="FO508" s="104"/>
      <c r="FP508" s="104"/>
      <c r="FQ508" s="104"/>
      <c r="FR508" s="104"/>
      <c r="FS508" s="104"/>
      <c r="FT508" s="104"/>
      <c r="FU508" s="104"/>
      <c r="FV508" s="104"/>
      <c r="FW508" s="104"/>
      <c r="FX508" s="104"/>
      <c r="FY508" s="104"/>
      <c r="FZ508" s="104"/>
      <c r="GA508" s="104"/>
      <c r="GB508" s="104"/>
      <c r="GC508" s="104"/>
      <c r="GD508" s="104"/>
      <c r="GE508" s="104"/>
      <c r="GF508" s="104"/>
      <c r="GG508" s="104"/>
      <c r="GH508" s="104"/>
      <c r="GI508" s="104"/>
      <c r="GJ508" s="104"/>
      <c r="GK508" s="104"/>
      <c r="GL508" s="104"/>
      <c r="GM508" s="104"/>
      <c r="GN508" s="104"/>
      <c r="GO508" s="104"/>
      <c r="GP508" s="104"/>
      <c r="GQ508" s="104"/>
      <c r="GR508" s="104"/>
      <c r="GS508" s="104"/>
      <c r="GT508" s="104"/>
    </row>
    <row r="509" spans="8:202" s="6" customFormat="1">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c r="EA509" s="104"/>
      <c r="EB509" s="104"/>
      <c r="EC509" s="104"/>
      <c r="ED509" s="104"/>
      <c r="EE509" s="104"/>
      <c r="EF509" s="104"/>
      <c r="EG509" s="104"/>
      <c r="EH509" s="104"/>
      <c r="EI509" s="104"/>
      <c r="EJ509" s="104"/>
      <c r="EK509" s="104"/>
      <c r="EL509" s="104"/>
      <c r="EM509" s="104"/>
      <c r="EN509" s="104"/>
      <c r="EO509" s="104"/>
      <c r="EP509" s="104"/>
      <c r="EQ509" s="104"/>
      <c r="ER509" s="104"/>
      <c r="ES509" s="104"/>
      <c r="ET509" s="104"/>
      <c r="EU509" s="104"/>
      <c r="EV509" s="104"/>
      <c r="EW509" s="104"/>
      <c r="EX509" s="104"/>
      <c r="EY509" s="104"/>
      <c r="EZ509" s="104"/>
      <c r="FA509" s="104"/>
      <c r="FB509" s="104"/>
      <c r="FC509" s="104"/>
      <c r="FD509" s="104"/>
      <c r="FE509" s="104"/>
      <c r="FF509" s="104"/>
      <c r="FG509" s="104"/>
      <c r="FH509" s="104"/>
      <c r="FI509" s="104"/>
      <c r="FJ509" s="104"/>
      <c r="FK509" s="104"/>
      <c r="FL509" s="104"/>
      <c r="FM509" s="104"/>
      <c r="FN509" s="104"/>
      <c r="FO509" s="104"/>
      <c r="FP509" s="104"/>
      <c r="FQ509" s="104"/>
      <c r="FR509" s="104"/>
      <c r="FS509" s="104"/>
      <c r="FT509" s="104"/>
      <c r="FU509" s="104"/>
      <c r="FV509" s="104"/>
      <c r="FW509" s="104"/>
      <c r="FX509" s="104"/>
      <c r="FY509" s="104"/>
      <c r="FZ509" s="104"/>
      <c r="GA509" s="104"/>
      <c r="GB509" s="104"/>
      <c r="GC509" s="104"/>
      <c r="GD509" s="104"/>
      <c r="GE509" s="104"/>
      <c r="GF509" s="104"/>
      <c r="GG509" s="104"/>
      <c r="GH509" s="104"/>
      <c r="GI509" s="104"/>
      <c r="GJ509" s="104"/>
      <c r="GK509" s="104"/>
      <c r="GL509" s="104"/>
      <c r="GM509" s="104"/>
      <c r="GN509" s="104"/>
      <c r="GO509" s="104"/>
      <c r="GP509" s="104"/>
      <c r="GQ509" s="104"/>
      <c r="GR509" s="104"/>
      <c r="GS509" s="104"/>
      <c r="GT509" s="104"/>
    </row>
    <row r="510" spans="8:202" s="6" customFormat="1">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c r="EA510" s="104"/>
      <c r="EB510" s="104"/>
      <c r="EC510" s="104"/>
      <c r="ED510" s="104"/>
      <c r="EE510" s="104"/>
      <c r="EF510" s="104"/>
      <c r="EG510" s="104"/>
      <c r="EH510" s="104"/>
      <c r="EI510" s="104"/>
      <c r="EJ510" s="104"/>
      <c r="EK510" s="104"/>
      <c r="EL510" s="104"/>
      <c r="EM510" s="104"/>
      <c r="EN510" s="104"/>
      <c r="EO510" s="104"/>
      <c r="EP510" s="104"/>
      <c r="EQ510" s="104"/>
      <c r="ER510" s="104"/>
      <c r="ES510" s="104"/>
      <c r="ET510" s="104"/>
      <c r="EU510" s="104"/>
      <c r="EV510" s="104"/>
      <c r="EW510" s="104"/>
      <c r="EX510" s="104"/>
      <c r="EY510" s="104"/>
      <c r="EZ510" s="104"/>
      <c r="FA510" s="104"/>
      <c r="FB510" s="104"/>
      <c r="FC510" s="104"/>
      <c r="FD510" s="104"/>
      <c r="FE510" s="104"/>
      <c r="FF510" s="104"/>
      <c r="FG510" s="104"/>
      <c r="FH510" s="104"/>
      <c r="FI510" s="104"/>
      <c r="FJ510" s="104"/>
      <c r="FK510" s="104"/>
      <c r="FL510" s="104"/>
      <c r="FM510" s="104"/>
      <c r="FN510" s="104"/>
      <c r="FO510" s="104"/>
      <c r="FP510" s="104"/>
      <c r="FQ510" s="104"/>
      <c r="FR510" s="104"/>
      <c r="FS510" s="104"/>
      <c r="FT510" s="104"/>
      <c r="FU510" s="104"/>
      <c r="FV510" s="104"/>
      <c r="FW510" s="104"/>
      <c r="FX510" s="104"/>
      <c r="FY510" s="104"/>
      <c r="FZ510" s="104"/>
      <c r="GA510" s="104"/>
      <c r="GB510" s="104"/>
      <c r="GC510" s="104"/>
      <c r="GD510" s="104"/>
      <c r="GE510" s="104"/>
      <c r="GF510" s="104"/>
      <c r="GG510" s="104"/>
      <c r="GH510" s="104"/>
      <c r="GI510" s="104"/>
      <c r="GJ510" s="104"/>
      <c r="GK510" s="104"/>
      <c r="GL510" s="104"/>
      <c r="GM510" s="104"/>
      <c r="GN510" s="104"/>
      <c r="GO510" s="104"/>
      <c r="GP510" s="104"/>
      <c r="GQ510" s="104"/>
      <c r="GR510" s="104"/>
      <c r="GS510" s="104"/>
      <c r="GT510" s="104"/>
    </row>
    <row r="511" spans="8:202" s="6" customFormat="1">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c r="EA511" s="104"/>
      <c r="EB511" s="104"/>
      <c r="EC511" s="104"/>
      <c r="ED511" s="104"/>
      <c r="EE511" s="104"/>
      <c r="EF511" s="104"/>
      <c r="EG511" s="104"/>
      <c r="EH511" s="104"/>
      <c r="EI511" s="104"/>
      <c r="EJ511" s="104"/>
      <c r="EK511" s="104"/>
      <c r="EL511" s="104"/>
      <c r="EM511" s="104"/>
      <c r="EN511" s="104"/>
      <c r="EO511" s="104"/>
      <c r="EP511" s="104"/>
      <c r="EQ511" s="104"/>
      <c r="ER511" s="104"/>
      <c r="ES511" s="104"/>
      <c r="ET511" s="104"/>
      <c r="EU511" s="104"/>
      <c r="EV511" s="104"/>
      <c r="EW511" s="104"/>
      <c r="EX511" s="104"/>
      <c r="EY511" s="104"/>
      <c r="EZ511" s="104"/>
      <c r="FA511" s="104"/>
      <c r="FB511" s="104"/>
      <c r="FC511" s="104"/>
      <c r="FD511" s="104"/>
      <c r="FE511" s="104"/>
      <c r="FF511" s="104"/>
      <c r="FG511" s="104"/>
      <c r="FH511" s="104"/>
      <c r="FI511" s="104"/>
      <c r="FJ511" s="104"/>
      <c r="FK511" s="104"/>
      <c r="FL511" s="104"/>
      <c r="FM511" s="104"/>
      <c r="FN511" s="104"/>
      <c r="FO511" s="104"/>
      <c r="FP511" s="104"/>
      <c r="FQ511" s="104"/>
      <c r="FR511" s="104"/>
      <c r="FS511" s="104"/>
      <c r="FT511" s="104"/>
      <c r="FU511" s="104"/>
      <c r="FV511" s="104"/>
      <c r="FW511" s="104"/>
      <c r="FX511" s="104"/>
      <c r="FY511" s="104"/>
      <c r="FZ511" s="104"/>
      <c r="GA511" s="104"/>
      <c r="GB511" s="104"/>
      <c r="GC511" s="104"/>
      <c r="GD511" s="104"/>
      <c r="GE511" s="104"/>
      <c r="GF511" s="104"/>
      <c r="GG511" s="104"/>
      <c r="GH511" s="104"/>
      <c r="GI511" s="104"/>
      <c r="GJ511" s="104"/>
      <c r="GK511" s="104"/>
      <c r="GL511" s="104"/>
      <c r="GM511" s="104"/>
      <c r="GN511" s="104"/>
      <c r="GO511" s="104"/>
      <c r="GP511" s="104"/>
      <c r="GQ511" s="104"/>
      <c r="GR511" s="104"/>
      <c r="GS511" s="104"/>
      <c r="GT511" s="104"/>
    </row>
    <row r="512" spans="8:202" s="6" customFormat="1">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c r="EA512" s="104"/>
      <c r="EB512" s="104"/>
      <c r="EC512" s="104"/>
      <c r="ED512" s="104"/>
      <c r="EE512" s="104"/>
      <c r="EF512" s="104"/>
      <c r="EG512" s="104"/>
      <c r="EH512" s="104"/>
      <c r="EI512" s="104"/>
      <c r="EJ512" s="104"/>
      <c r="EK512" s="104"/>
      <c r="EL512" s="104"/>
      <c r="EM512" s="104"/>
      <c r="EN512" s="104"/>
      <c r="EO512" s="104"/>
      <c r="EP512" s="104"/>
      <c r="EQ512" s="104"/>
      <c r="ER512" s="104"/>
      <c r="ES512" s="104"/>
      <c r="ET512" s="104"/>
      <c r="EU512" s="104"/>
      <c r="EV512" s="104"/>
      <c r="EW512" s="104"/>
      <c r="EX512" s="104"/>
      <c r="EY512" s="104"/>
      <c r="EZ512" s="104"/>
      <c r="FA512" s="104"/>
      <c r="FB512" s="104"/>
      <c r="FC512" s="104"/>
      <c r="FD512" s="104"/>
      <c r="FE512" s="104"/>
      <c r="FF512" s="104"/>
      <c r="FG512" s="104"/>
      <c r="FH512" s="104"/>
      <c r="FI512" s="104"/>
      <c r="FJ512" s="104"/>
      <c r="FK512" s="104"/>
      <c r="FL512" s="104"/>
      <c r="FM512" s="104"/>
      <c r="FN512" s="104"/>
      <c r="FO512" s="104"/>
      <c r="FP512" s="104"/>
      <c r="FQ512" s="104"/>
      <c r="FR512" s="104"/>
      <c r="FS512" s="104"/>
      <c r="FT512" s="104"/>
      <c r="FU512" s="104"/>
      <c r="FV512" s="104"/>
      <c r="FW512" s="104"/>
      <c r="FX512" s="104"/>
      <c r="FY512" s="104"/>
      <c r="FZ512" s="104"/>
      <c r="GA512" s="104"/>
      <c r="GB512" s="104"/>
      <c r="GC512" s="104"/>
      <c r="GD512" s="104"/>
      <c r="GE512" s="104"/>
      <c r="GF512" s="104"/>
      <c r="GG512" s="104"/>
      <c r="GH512" s="104"/>
      <c r="GI512" s="104"/>
      <c r="GJ512" s="104"/>
      <c r="GK512" s="104"/>
      <c r="GL512" s="104"/>
      <c r="GM512" s="104"/>
      <c r="GN512" s="104"/>
      <c r="GO512" s="104"/>
      <c r="GP512" s="104"/>
      <c r="GQ512" s="104"/>
      <c r="GR512" s="104"/>
      <c r="GS512" s="104"/>
      <c r="GT512" s="104"/>
    </row>
    <row r="513" spans="8:202" s="6" customFormat="1">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c r="EA513" s="104"/>
      <c r="EB513" s="104"/>
      <c r="EC513" s="104"/>
      <c r="ED513" s="104"/>
      <c r="EE513" s="104"/>
      <c r="EF513" s="104"/>
      <c r="EG513" s="104"/>
      <c r="EH513" s="104"/>
      <c r="EI513" s="104"/>
      <c r="EJ513" s="104"/>
      <c r="EK513" s="104"/>
      <c r="EL513" s="104"/>
      <c r="EM513" s="104"/>
      <c r="EN513" s="104"/>
      <c r="EO513" s="104"/>
      <c r="EP513" s="104"/>
      <c r="EQ513" s="104"/>
      <c r="ER513" s="104"/>
      <c r="ES513" s="104"/>
      <c r="ET513" s="104"/>
      <c r="EU513" s="104"/>
      <c r="EV513" s="104"/>
      <c r="EW513" s="104"/>
      <c r="EX513" s="104"/>
      <c r="EY513" s="104"/>
      <c r="EZ513" s="104"/>
      <c r="FA513" s="104"/>
      <c r="FB513" s="104"/>
      <c r="FC513" s="104"/>
      <c r="FD513" s="104"/>
      <c r="FE513" s="104"/>
      <c r="FF513" s="104"/>
      <c r="FG513" s="104"/>
      <c r="FH513" s="104"/>
      <c r="FI513" s="104"/>
      <c r="FJ513" s="104"/>
      <c r="FK513" s="104"/>
      <c r="FL513" s="104"/>
      <c r="FM513" s="104"/>
      <c r="FN513" s="104"/>
      <c r="FO513" s="104"/>
      <c r="FP513" s="104"/>
      <c r="FQ513" s="104"/>
      <c r="FR513" s="104"/>
      <c r="FS513" s="104"/>
      <c r="FT513" s="104"/>
      <c r="FU513" s="104"/>
      <c r="FV513" s="104"/>
      <c r="FW513" s="104"/>
      <c r="FX513" s="104"/>
      <c r="FY513" s="104"/>
      <c r="FZ513" s="104"/>
      <c r="GA513" s="104"/>
      <c r="GB513" s="104"/>
      <c r="GC513" s="104"/>
      <c r="GD513" s="104"/>
      <c r="GE513" s="104"/>
      <c r="GF513" s="104"/>
      <c r="GG513" s="104"/>
      <c r="GH513" s="104"/>
      <c r="GI513" s="104"/>
      <c r="GJ513" s="104"/>
      <c r="GK513" s="104"/>
      <c r="GL513" s="104"/>
      <c r="GM513" s="104"/>
      <c r="GN513" s="104"/>
      <c r="GO513" s="104"/>
      <c r="GP513" s="104"/>
      <c r="GQ513" s="104"/>
      <c r="GR513" s="104"/>
      <c r="GS513" s="104"/>
      <c r="GT513" s="104"/>
    </row>
    <row r="514" spans="8:202" s="6" customFormat="1">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c r="EA514" s="104"/>
      <c r="EB514" s="104"/>
      <c r="EC514" s="104"/>
      <c r="ED514" s="104"/>
      <c r="EE514" s="104"/>
      <c r="EF514" s="104"/>
      <c r="EG514" s="104"/>
      <c r="EH514" s="104"/>
      <c r="EI514" s="104"/>
      <c r="EJ514" s="104"/>
      <c r="EK514" s="104"/>
      <c r="EL514" s="104"/>
      <c r="EM514" s="104"/>
      <c r="EN514" s="104"/>
      <c r="EO514" s="104"/>
      <c r="EP514" s="104"/>
      <c r="EQ514" s="104"/>
      <c r="ER514" s="104"/>
      <c r="ES514" s="104"/>
      <c r="ET514" s="104"/>
      <c r="EU514" s="104"/>
      <c r="EV514" s="104"/>
      <c r="EW514" s="104"/>
      <c r="EX514" s="104"/>
      <c r="EY514" s="104"/>
      <c r="EZ514" s="104"/>
      <c r="FA514" s="104"/>
      <c r="FB514" s="104"/>
      <c r="FC514" s="104"/>
      <c r="FD514" s="104"/>
      <c r="FE514" s="104"/>
      <c r="FF514" s="104"/>
      <c r="FG514" s="104"/>
      <c r="FH514" s="104"/>
      <c r="FI514" s="104"/>
      <c r="FJ514" s="104"/>
      <c r="FK514" s="104"/>
      <c r="FL514" s="104"/>
      <c r="FM514" s="104"/>
      <c r="FN514" s="104"/>
      <c r="FO514" s="104"/>
      <c r="FP514" s="104"/>
      <c r="FQ514" s="104"/>
      <c r="FR514" s="104"/>
      <c r="FS514" s="104"/>
      <c r="FT514" s="104"/>
      <c r="FU514" s="104"/>
      <c r="FV514" s="104"/>
      <c r="FW514" s="104"/>
      <c r="FX514" s="104"/>
      <c r="FY514" s="104"/>
      <c r="FZ514" s="104"/>
      <c r="GA514" s="104"/>
      <c r="GB514" s="104"/>
      <c r="GC514" s="104"/>
      <c r="GD514" s="104"/>
      <c r="GE514" s="104"/>
      <c r="GF514" s="104"/>
      <c r="GG514" s="104"/>
      <c r="GH514" s="104"/>
      <c r="GI514" s="104"/>
      <c r="GJ514" s="104"/>
      <c r="GK514" s="104"/>
      <c r="GL514" s="104"/>
      <c r="GM514" s="104"/>
      <c r="GN514" s="104"/>
      <c r="GO514" s="104"/>
      <c r="GP514" s="104"/>
      <c r="GQ514" s="104"/>
      <c r="GR514" s="104"/>
      <c r="GS514" s="104"/>
      <c r="GT514" s="104"/>
    </row>
    <row r="515" spans="8:202" s="6" customFormat="1">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c r="EA515" s="104"/>
      <c r="EB515" s="104"/>
      <c r="EC515" s="104"/>
      <c r="ED515" s="104"/>
      <c r="EE515" s="104"/>
      <c r="EF515" s="104"/>
      <c r="EG515" s="104"/>
      <c r="EH515" s="104"/>
      <c r="EI515" s="104"/>
      <c r="EJ515" s="104"/>
      <c r="EK515" s="104"/>
      <c r="EL515" s="104"/>
      <c r="EM515" s="104"/>
      <c r="EN515" s="104"/>
      <c r="EO515" s="104"/>
      <c r="EP515" s="104"/>
      <c r="EQ515" s="104"/>
      <c r="ER515" s="104"/>
      <c r="ES515" s="104"/>
      <c r="ET515" s="104"/>
      <c r="EU515" s="104"/>
      <c r="EV515" s="104"/>
      <c r="EW515" s="104"/>
      <c r="EX515" s="104"/>
      <c r="EY515" s="104"/>
      <c r="EZ515" s="104"/>
      <c r="FA515" s="104"/>
      <c r="FB515" s="104"/>
      <c r="FC515" s="104"/>
      <c r="FD515" s="104"/>
      <c r="FE515" s="104"/>
      <c r="FF515" s="104"/>
      <c r="FG515" s="104"/>
      <c r="FH515" s="104"/>
      <c r="FI515" s="104"/>
      <c r="FJ515" s="104"/>
      <c r="FK515" s="104"/>
      <c r="FL515" s="104"/>
      <c r="FM515" s="104"/>
      <c r="FN515" s="104"/>
      <c r="FO515" s="104"/>
      <c r="FP515" s="104"/>
      <c r="FQ515" s="104"/>
      <c r="FR515" s="104"/>
      <c r="FS515" s="104"/>
      <c r="FT515" s="104"/>
      <c r="FU515" s="104"/>
      <c r="FV515" s="104"/>
      <c r="FW515" s="104"/>
      <c r="FX515" s="104"/>
      <c r="FY515" s="104"/>
      <c r="FZ515" s="104"/>
      <c r="GA515" s="104"/>
      <c r="GB515" s="104"/>
      <c r="GC515" s="104"/>
      <c r="GD515" s="104"/>
      <c r="GE515" s="104"/>
      <c r="GF515" s="104"/>
      <c r="GG515" s="104"/>
      <c r="GH515" s="104"/>
      <c r="GI515" s="104"/>
      <c r="GJ515" s="104"/>
      <c r="GK515" s="104"/>
      <c r="GL515" s="104"/>
      <c r="GM515" s="104"/>
      <c r="GN515" s="104"/>
      <c r="GO515" s="104"/>
      <c r="GP515" s="104"/>
      <c r="GQ515" s="104"/>
      <c r="GR515" s="104"/>
      <c r="GS515" s="104"/>
      <c r="GT515" s="104"/>
    </row>
    <row r="516" spans="8:202" s="6" customFormat="1">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c r="EA516" s="104"/>
      <c r="EB516" s="104"/>
      <c r="EC516" s="104"/>
      <c r="ED516" s="104"/>
      <c r="EE516" s="104"/>
      <c r="EF516" s="104"/>
      <c r="EG516" s="104"/>
      <c r="EH516" s="104"/>
      <c r="EI516" s="104"/>
      <c r="EJ516" s="104"/>
      <c r="EK516" s="104"/>
      <c r="EL516" s="104"/>
      <c r="EM516" s="104"/>
      <c r="EN516" s="104"/>
      <c r="EO516" s="104"/>
      <c r="EP516" s="104"/>
      <c r="EQ516" s="104"/>
      <c r="ER516" s="104"/>
      <c r="ES516" s="104"/>
      <c r="ET516" s="104"/>
      <c r="EU516" s="104"/>
      <c r="EV516" s="104"/>
      <c r="EW516" s="104"/>
      <c r="EX516" s="104"/>
      <c r="EY516" s="104"/>
      <c r="EZ516" s="104"/>
      <c r="FA516" s="104"/>
      <c r="FB516" s="104"/>
      <c r="FC516" s="104"/>
      <c r="FD516" s="104"/>
      <c r="FE516" s="104"/>
      <c r="FF516" s="104"/>
      <c r="FG516" s="104"/>
      <c r="FH516" s="104"/>
      <c r="FI516" s="104"/>
      <c r="FJ516" s="104"/>
      <c r="FK516" s="104"/>
      <c r="FL516" s="104"/>
      <c r="FM516" s="104"/>
      <c r="FN516" s="104"/>
      <c r="FO516" s="104"/>
      <c r="FP516" s="104"/>
      <c r="FQ516" s="104"/>
      <c r="FR516" s="104"/>
      <c r="FS516" s="104"/>
      <c r="FT516" s="104"/>
      <c r="FU516" s="104"/>
      <c r="FV516" s="104"/>
      <c r="FW516" s="104"/>
      <c r="FX516" s="104"/>
      <c r="FY516" s="104"/>
      <c r="FZ516" s="104"/>
      <c r="GA516" s="104"/>
      <c r="GB516" s="104"/>
      <c r="GC516" s="104"/>
      <c r="GD516" s="104"/>
      <c r="GE516" s="104"/>
      <c r="GF516" s="104"/>
      <c r="GG516" s="104"/>
      <c r="GH516" s="104"/>
      <c r="GI516" s="104"/>
      <c r="GJ516" s="104"/>
      <c r="GK516" s="104"/>
      <c r="GL516" s="104"/>
      <c r="GM516" s="104"/>
      <c r="GN516" s="104"/>
      <c r="GO516" s="104"/>
      <c r="GP516" s="104"/>
      <c r="GQ516" s="104"/>
      <c r="GR516" s="104"/>
      <c r="GS516" s="104"/>
      <c r="GT516" s="104"/>
    </row>
    <row r="517" spans="8:202" s="6" customFormat="1">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c r="EA517" s="104"/>
      <c r="EB517" s="104"/>
      <c r="EC517" s="104"/>
      <c r="ED517" s="104"/>
      <c r="EE517" s="104"/>
      <c r="EF517" s="104"/>
      <c r="EG517" s="104"/>
      <c r="EH517" s="104"/>
      <c r="EI517" s="104"/>
      <c r="EJ517" s="104"/>
      <c r="EK517" s="104"/>
      <c r="EL517" s="104"/>
      <c r="EM517" s="104"/>
      <c r="EN517" s="104"/>
      <c r="EO517" s="104"/>
      <c r="EP517" s="104"/>
      <c r="EQ517" s="104"/>
      <c r="ER517" s="104"/>
      <c r="ES517" s="104"/>
      <c r="ET517" s="104"/>
      <c r="EU517" s="104"/>
      <c r="EV517" s="104"/>
      <c r="EW517" s="104"/>
      <c r="EX517" s="104"/>
      <c r="EY517" s="104"/>
      <c r="EZ517" s="104"/>
      <c r="FA517" s="104"/>
      <c r="FB517" s="104"/>
      <c r="FC517" s="104"/>
      <c r="FD517" s="104"/>
      <c r="FE517" s="104"/>
      <c r="FF517" s="104"/>
      <c r="FG517" s="104"/>
      <c r="FH517" s="104"/>
      <c r="FI517" s="104"/>
      <c r="FJ517" s="104"/>
      <c r="FK517" s="104"/>
      <c r="FL517" s="104"/>
      <c r="FM517" s="104"/>
      <c r="FN517" s="104"/>
      <c r="FO517" s="104"/>
      <c r="FP517" s="104"/>
      <c r="FQ517" s="104"/>
      <c r="FR517" s="104"/>
      <c r="FS517" s="104"/>
      <c r="FT517" s="104"/>
      <c r="FU517" s="104"/>
      <c r="FV517" s="104"/>
      <c r="FW517" s="104"/>
      <c r="FX517" s="104"/>
      <c r="FY517" s="104"/>
      <c r="FZ517" s="104"/>
      <c r="GA517" s="104"/>
      <c r="GB517" s="104"/>
      <c r="GC517" s="104"/>
      <c r="GD517" s="104"/>
      <c r="GE517" s="104"/>
      <c r="GF517" s="104"/>
      <c r="GG517" s="104"/>
      <c r="GH517" s="104"/>
      <c r="GI517" s="104"/>
      <c r="GJ517" s="104"/>
      <c r="GK517" s="104"/>
      <c r="GL517" s="104"/>
      <c r="GM517" s="104"/>
      <c r="GN517" s="104"/>
      <c r="GO517" s="104"/>
      <c r="GP517" s="104"/>
      <c r="GQ517" s="104"/>
      <c r="GR517" s="104"/>
      <c r="GS517" s="104"/>
      <c r="GT517" s="104"/>
    </row>
    <row r="518" spans="8:202" s="6" customFormat="1">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c r="EA518" s="104"/>
      <c r="EB518" s="104"/>
      <c r="EC518" s="104"/>
      <c r="ED518" s="104"/>
      <c r="EE518" s="104"/>
      <c r="EF518" s="104"/>
      <c r="EG518" s="104"/>
      <c r="EH518" s="104"/>
      <c r="EI518" s="104"/>
      <c r="EJ518" s="104"/>
      <c r="EK518" s="104"/>
      <c r="EL518" s="104"/>
      <c r="EM518" s="104"/>
      <c r="EN518" s="104"/>
      <c r="EO518" s="104"/>
      <c r="EP518" s="104"/>
      <c r="EQ518" s="104"/>
      <c r="ER518" s="104"/>
      <c r="ES518" s="104"/>
      <c r="ET518" s="104"/>
      <c r="EU518" s="104"/>
      <c r="EV518" s="104"/>
      <c r="EW518" s="104"/>
      <c r="EX518" s="104"/>
      <c r="EY518" s="104"/>
      <c r="EZ518" s="104"/>
      <c r="FA518" s="104"/>
      <c r="FB518" s="104"/>
      <c r="FC518" s="104"/>
      <c r="FD518" s="104"/>
      <c r="FE518" s="104"/>
      <c r="FF518" s="104"/>
      <c r="FG518" s="104"/>
      <c r="FH518" s="104"/>
      <c r="FI518" s="104"/>
      <c r="FJ518" s="104"/>
      <c r="FK518" s="104"/>
      <c r="FL518" s="104"/>
      <c r="FM518" s="104"/>
      <c r="FN518" s="104"/>
      <c r="FO518" s="104"/>
      <c r="FP518" s="104"/>
      <c r="FQ518" s="104"/>
      <c r="FR518" s="104"/>
      <c r="FS518" s="104"/>
      <c r="FT518" s="104"/>
      <c r="FU518" s="104"/>
      <c r="FV518" s="104"/>
      <c r="FW518" s="104"/>
      <c r="FX518" s="104"/>
      <c r="FY518" s="104"/>
      <c r="FZ518" s="104"/>
      <c r="GA518" s="104"/>
      <c r="GB518" s="104"/>
      <c r="GC518" s="104"/>
      <c r="GD518" s="104"/>
      <c r="GE518" s="104"/>
      <c r="GF518" s="104"/>
      <c r="GG518" s="104"/>
      <c r="GH518" s="104"/>
      <c r="GI518" s="104"/>
      <c r="GJ518" s="104"/>
      <c r="GK518" s="104"/>
      <c r="GL518" s="104"/>
      <c r="GM518" s="104"/>
      <c r="GN518" s="104"/>
      <c r="GO518" s="104"/>
      <c r="GP518" s="104"/>
      <c r="GQ518" s="104"/>
      <c r="GR518" s="104"/>
      <c r="GS518" s="104"/>
      <c r="GT518" s="104"/>
    </row>
    <row r="519" spans="8:202" s="6" customFormat="1">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c r="EA519" s="104"/>
      <c r="EB519" s="104"/>
      <c r="EC519" s="104"/>
      <c r="ED519" s="104"/>
      <c r="EE519" s="104"/>
      <c r="EF519" s="104"/>
      <c r="EG519" s="104"/>
      <c r="EH519" s="104"/>
      <c r="EI519" s="104"/>
      <c r="EJ519" s="104"/>
      <c r="EK519" s="104"/>
      <c r="EL519" s="104"/>
      <c r="EM519" s="104"/>
      <c r="EN519" s="104"/>
      <c r="EO519" s="104"/>
      <c r="EP519" s="104"/>
      <c r="EQ519" s="104"/>
      <c r="ER519" s="104"/>
      <c r="ES519" s="104"/>
      <c r="ET519" s="104"/>
      <c r="EU519" s="104"/>
      <c r="EV519" s="104"/>
      <c r="EW519" s="104"/>
      <c r="EX519" s="104"/>
      <c r="EY519" s="104"/>
      <c r="EZ519" s="104"/>
      <c r="FA519" s="104"/>
      <c r="FB519" s="104"/>
      <c r="FC519" s="104"/>
      <c r="FD519" s="104"/>
      <c r="FE519" s="104"/>
      <c r="FF519" s="104"/>
      <c r="FG519" s="104"/>
      <c r="FH519" s="104"/>
      <c r="FI519" s="104"/>
      <c r="FJ519" s="104"/>
      <c r="FK519" s="104"/>
      <c r="FL519" s="104"/>
      <c r="FM519" s="104"/>
      <c r="FN519" s="104"/>
      <c r="FO519" s="104"/>
      <c r="FP519" s="104"/>
      <c r="FQ519" s="104"/>
      <c r="FR519" s="104"/>
      <c r="FS519" s="104"/>
      <c r="FT519" s="104"/>
      <c r="FU519" s="104"/>
      <c r="FV519" s="104"/>
      <c r="FW519" s="104"/>
      <c r="FX519" s="104"/>
      <c r="FY519" s="104"/>
      <c r="FZ519" s="104"/>
      <c r="GA519" s="104"/>
      <c r="GB519" s="104"/>
      <c r="GC519" s="104"/>
      <c r="GD519" s="104"/>
      <c r="GE519" s="104"/>
      <c r="GF519" s="104"/>
      <c r="GG519" s="104"/>
      <c r="GH519" s="104"/>
      <c r="GI519" s="104"/>
      <c r="GJ519" s="104"/>
      <c r="GK519" s="104"/>
      <c r="GL519" s="104"/>
      <c r="GM519" s="104"/>
      <c r="GN519" s="104"/>
      <c r="GO519" s="104"/>
      <c r="GP519" s="104"/>
      <c r="GQ519" s="104"/>
      <c r="GR519" s="104"/>
      <c r="GS519" s="104"/>
      <c r="GT519" s="104"/>
    </row>
    <row r="520" spans="8:202" s="6" customFormat="1">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c r="EA520" s="104"/>
      <c r="EB520" s="104"/>
      <c r="EC520" s="104"/>
      <c r="ED520" s="104"/>
      <c r="EE520" s="104"/>
      <c r="EF520" s="104"/>
      <c r="EG520" s="104"/>
      <c r="EH520" s="104"/>
      <c r="EI520" s="104"/>
      <c r="EJ520" s="104"/>
      <c r="EK520" s="104"/>
      <c r="EL520" s="104"/>
      <c r="EM520" s="104"/>
      <c r="EN520" s="104"/>
      <c r="EO520" s="104"/>
      <c r="EP520" s="104"/>
      <c r="EQ520" s="104"/>
      <c r="ER520" s="104"/>
      <c r="ES520" s="104"/>
      <c r="ET520" s="104"/>
      <c r="EU520" s="104"/>
      <c r="EV520" s="104"/>
      <c r="EW520" s="104"/>
      <c r="EX520" s="104"/>
      <c r="EY520" s="104"/>
      <c r="EZ520" s="104"/>
      <c r="FA520" s="104"/>
      <c r="FB520" s="104"/>
      <c r="FC520" s="104"/>
      <c r="FD520" s="104"/>
      <c r="FE520" s="104"/>
      <c r="FF520" s="104"/>
      <c r="FG520" s="104"/>
      <c r="FH520" s="104"/>
      <c r="FI520" s="104"/>
      <c r="FJ520" s="104"/>
      <c r="FK520" s="104"/>
      <c r="FL520" s="104"/>
      <c r="FM520" s="104"/>
      <c r="FN520" s="104"/>
      <c r="FO520" s="104"/>
      <c r="FP520" s="104"/>
      <c r="FQ520" s="104"/>
      <c r="FR520" s="104"/>
      <c r="FS520" s="104"/>
      <c r="FT520" s="104"/>
      <c r="FU520" s="104"/>
      <c r="FV520" s="104"/>
      <c r="FW520" s="104"/>
      <c r="FX520" s="104"/>
      <c r="FY520" s="104"/>
      <c r="FZ520" s="104"/>
      <c r="GA520" s="104"/>
      <c r="GB520" s="104"/>
      <c r="GC520" s="104"/>
      <c r="GD520" s="104"/>
      <c r="GE520" s="104"/>
      <c r="GF520" s="104"/>
      <c r="GG520" s="104"/>
      <c r="GH520" s="104"/>
      <c r="GI520" s="104"/>
      <c r="GJ520" s="104"/>
      <c r="GK520" s="104"/>
      <c r="GL520" s="104"/>
      <c r="GM520" s="104"/>
      <c r="GN520" s="104"/>
      <c r="GO520" s="104"/>
      <c r="GP520" s="104"/>
      <c r="GQ520" s="104"/>
      <c r="GR520" s="104"/>
      <c r="GS520" s="104"/>
      <c r="GT520" s="104"/>
    </row>
    <row r="521" spans="8:202" s="6" customFormat="1">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c r="EA521" s="104"/>
      <c r="EB521" s="104"/>
      <c r="EC521" s="104"/>
      <c r="ED521" s="104"/>
      <c r="EE521" s="104"/>
      <c r="EF521" s="104"/>
      <c r="EG521" s="104"/>
      <c r="EH521" s="104"/>
      <c r="EI521" s="104"/>
      <c r="EJ521" s="104"/>
      <c r="EK521" s="104"/>
      <c r="EL521" s="104"/>
      <c r="EM521" s="104"/>
      <c r="EN521" s="104"/>
      <c r="EO521" s="104"/>
      <c r="EP521" s="104"/>
      <c r="EQ521" s="104"/>
      <c r="ER521" s="104"/>
      <c r="ES521" s="104"/>
      <c r="ET521" s="104"/>
      <c r="EU521" s="104"/>
      <c r="EV521" s="104"/>
      <c r="EW521" s="104"/>
      <c r="EX521" s="104"/>
      <c r="EY521" s="104"/>
      <c r="EZ521" s="104"/>
      <c r="FA521" s="104"/>
      <c r="FB521" s="104"/>
      <c r="FC521" s="104"/>
      <c r="FD521" s="104"/>
      <c r="FE521" s="104"/>
      <c r="FF521" s="104"/>
      <c r="FG521" s="104"/>
      <c r="FH521" s="104"/>
      <c r="FI521" s="104"/>
      <c r="FJ521" s="104"/>
      <c r="FK521" s="104"/>
      <c r="FL521" s="104"/>
      <c r="FM521" s="104"/>
      <c r="FN521" s="104"/>
      <c r="FO521" s="104"/>
      <c r="FP521" s="104"/>
      <c r="FQ521" s="104"/>
      <c r="FR521" s="104"/>
      <c r="FS521" s="104"/>
      <c r="FT521" s="104"/>
      <c r="FU521" s="104"/>
      <c r="FV521" s="104"/>
      <c r="FW521" s="104"/>
      <c r="FX521" s="104"/>
      <c r="FY521" s="104"/>
      <c r="FZ521" s="104"/>
      <c r="GA521" s="104"/>
      <c r="GB521" s="104"/>
      <c r="GC521" s="104"/>
      <c r="GD521" s="104"/>
      <c r="GE521" s="104"/>
      <c r="GF521" s="104"/>
      <c r="GG521" s="104"/>
      <c r="GH521" s="104"/>
      <c r="GI521" s="104"/>
      <c r="GJ521" s="104"/>
      <c r="GK521" s="104"/>
      <c r="GL521" s="104"/>
      <c r="GM521" s="104"/>
      <c r="GN521" s="104"/>
      <c r="GO521" s="104"/>
      <c r="GP521" s="104"/>
      <c r="GQ521" s="104"/>
      <c r="GR521" s="104"/>
      <c r="GS521" s="104"/>
      <c r="GT521" s="104"/>
    </row>
    <row r="522" spans="8:202" s="6" customFormat="1">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c r="EA522" s="104"/>
      <c r="EB522" s="104"/>
      <c r="EC522" s="104"/>
      <c r="ED522" s="104"/>
      <c r="EE522" s="104"/>
      <c r="EF522" s="104"/>
      <c r="EG522" s="104"/>
      <c r="EH522" s="104"/>
      <c r="EI522" s="104"/>
      <c r="EJ522" s="104"/>
      <c r="EK522" s="104"/>
      <c r="EL522" s="104"/>
      <c r="EM522" s="104"/>
      <c r="EN522" s="104"/>
      <c r="EO522" s="104"/>
      <c r="EP522" s="104"/>
      <c r="EQ522" s="104"/>
      <c r="ER522" s="104"/>
      <c r="ES522" s="104"/>
      <c r="ET522" s="104"/>
      <c r="EU522" s="104"/>
      <c r="EV522" s="104"/>
      <c r="EW522" s="104"/>
      <c r="EX522" s="104"/>
      <c r="EY522" s="104"/>
      <c r="EZ522" s="104"/>
      <c r="FA522" s="104"/>
      <c r="FB522" s="104"/>
      <c r="FC522" s="104"/>
      <c r="FD522" s="104"/>
      <c r="FE522" s="104"/>
      <c r="FF522" s="104"/>
      <c r="FG522" s="104"/>
      <c r="FH522" s="104"/>
      <c r="FI522" s="104"/>
      <c r="FJ522" s="104"/>
      <c r="FK522" s="104"/>
      <c r="FL522" s="104"/>
      <c r="FM522" s="104"/>
      <c r="FN522" s="104"/>
      <c r="FO522" s="104"/>
      <c r="FP522" s="104"/>
      <c r="FQ522" s="104"/>
      <c r="FR522" s="104"/>
      <c r="FS522" s="104"/>
      <c r="FT522" s="104"/>
      <c r="FU522" s="104"/>
      <c r="FV522" s="104"/>
      <c r="FW522" s="104"/>
      <c r="FX522" s="104"/>
      <c r="FY522" s="104"/>
      <c r="FZ522" s="104"/>
      <c r="GA522" s="104"/>
      <c r="GB522" s="104"/>
      <c r="GC522" s="104"/>
      <c r="GD522" s="104"/>
      <c r="GE522" s="104"/>
      <c r="GF522" s="104"/>
      <c r="GG522" s="104"/>
      <c r="GH522" s="104"/>
      <c r="GI522" s="104"/>
      <c r="GJ522" s="104"/>
      <c r="GK522" s="104"/>
      <c r="GL522" s="104"/>
      <c r="GM522" s="104"/>
      <c r="GN522" s="104"/>
      <c r="GO522" s="104"/>
      <c r="GP522" s="104"/>
      <c r="GQ522" s="104"/>
      <c r="GR522" s="104"/>
      <c r="GS522" s="104"/>
      <c r="GT522" s="104"/>
    </row>
    <row r="523" spans="8:202" s="6" customFormat="1">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c r="EA523" s="104"/>
      <c r="EB523" s="104"/>
      <c r="EC523" s="104"/>
      <c r="ED523" s="104"/>
      <c r="EE523" s="104"/>
      <c r="EF523" s="104"/>
      <c r="EG523" s="104"/>
      <c r="EH523" s="104"/>
      <c r="EI523" s="104"/>
      <c r="EJ523" s="104"/>
      <c r="EK523" s="104"/>
      <c r="EL523" s="104"/>
      <c r="EM523" s="104"/>
      <c r="EN523" s="104"/>
      <c r="EO523" s="104"/>
      <c r="EP523" s="104"/>
      <c r="EQ523" s="104"/>
      <c r="ER523" s="104"/>
      <c r="ES523" s="104"/>
      <c r="ET523" s="104"/>
      <c r="EU523" s="104"/>
      <c r="EV523" s="104"/>
      <c r="EW523" s="104"/>
      <c r="EX523" s="104"/>
      <c r="EY523" s="104"/>
      <c r="EZ523" s="104"/>
      <c r="FA523" s="104"/>
      <c r="FB523" s="104"/>
      <c r="FC523" s="104"/>
      <c r="FD523" s="104"/>
      <c r="FE523" s="104"/>
      <c r="FF523" s="104"/>
      <c r="FG523" s="104"/>
      <c r="FH523" s="104"/>
      <c r="FI523" s="104"/>
      <c r="FJ523" s="104"/>
      <c r="FK523" s="104"/>
      <c r="FL523" s="104"/>
      <c r="FM523" s="104"/>
      <c r="FN523" s="104"/>
      <c r="FO523" s="104"/>
      <c r="FP523" s="104"/>
      <c r="FQ523" s="104"/>
      <c r="FR523" s="104"/>
      <c r="FS523" s="104"/>
      <c r="FT523" s="104"/>
      <c r="FU523" s="104"/>
      <c r="FV523" s="104"/>
      <c r="FW523" s="104"/>
      <c r="FX523" s="104"/>
      <c r="FY523" s="104"/>
      <c r="FZ523" s="104"/>
      <c r="GA523" s="104"/>
      <c r="GB523" s="104"/>
      <c r="GC523" s="104"/>
      <c r="GD523" s="104"/>
      <c r="GE523" s="104"/>
      <c r="GF523" s="104"/>
      <c r="GG523" s="104"/>
      <c r="GH523" s="104"/>
      <c r="GI523" s="104"/>
      <c r="GJ523" s="104"/>
      <c r="GK523" s="104"/>
      <c r="GL523" s="104"/>
      <c r="GM523" s="104"/>
      <c r="GN523" s="104"/>
      <c r="GO523" s="104"/>
      <c r="GP523" s="104"/>
      <c r="GQ523" s="104"/>
      <c r="GR523" s="104"/>
      <c r="GS523" s="104"/>
      <c r="GT523" s="104"/>
    </row>
    <row r="524" spans="8:202" s="6" customFormat="1">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c r="EA524" s="104"/>
      <c r="EB524" s="104"/>
      <c r="EC524" s="104"/>
      <c r="ED524" s="104"/>
      <c r="EE524" s="104"/>
      <c r="EF524" s="104"/>
      <c r="EG524" s="104"/>
      <c r="EH524" s="104"/>
      <c r="EI524" s="104"/>
      <c r="EJ524" s="104"/>
      <c r="EK524" s="104"/>
      <c r="EL524" s="104"/>
      <c r="EM524" s="104"/>
      <c r="EN524" s="104"/>
      <c r="EO524" s="104"/>
      <c r="EP524" s="104"/>
      <c r="EQ524" s="104"/>
      <c r="ER524" s="104"/>
      <c r="ES524" s="104"/>
      <c r="ET524" s="104"/>
      <c r="EU524" s="104"/>
      <c r="EV524" s="104"/>
      <c r="EW524" s="104"/>
      <c r="EX524" s="104"/>
      <c r="EY524" s="104"/>
      <c r="EZ524" s="104"/>
      <c r="FA524" s="104"/>
      <c r="FB524" s="104"/>
      <c r="FC524" s="104"/>
      <c r="FD524" s="104"/>
      <c r="FE524" s="104"/>
      <c r="FF524" s="104"/>
      <c r="FG524" s="104"/>
      <c r="FH524" s="104"/>
      <c r="FI524" s="104"/>
      <c r="FJ524" s="104"/>
      <c r="FK524" s="104"/>
      <c r="FL524" s="104"/>
      <c r="FM524" s="104"/>
      <c r="FN524" s="104"/>
      <c r="FO524" s="104"/>
      <c r="FP524" s="104"/>
      <c r="FQ524" s="104"/>
      <c r="FR524" s="104"/>
      <c r="FS524" s="104"/>
      <c r="FT524" s="104"/>
      <c r="FU524" s="104"/>
      <c r="FV524" s="104"/>
      <c r="FW524" s="104"/>
      <c r="FX524" s="104"/>
      <c r="FY524" s="104"/>
      <c r="FZ524" s="104"/>
      <c r="GA524" s="104"/>
      <c r="GB524" s="104"/>
      <c r="GC524" s="104"/>
      <c r="GD524" s="104"/>
      <c r="GE524" s="104"/>
      <c r="GF524" s="104"/>
      <c r="GG524" s="104"/>
      <c r="GH524" s="104"/>
      <c r="GI524" s="104"/>
      <c r="GJ524" s="104"/>
      <c r="GK524" s="104"/>
      <c r="GL524" s="104"/>
      <c r="GM524" s="104"/>
      <c r="GN524" s="104"/>
      <c r="GO524" s="104"/>
      <c r="GP524" s="104"/>
      <c r="GQ524" s="104"/>
      <c r="GR524" s="104"/>
      <c r="GS524" s="104"/>
      <c r="GT524" s="104"/>
    </row>
    <row r="525" spans="8:202" s="6" customFormat="1">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c r="EA525" s="104"/>
      <c r="EB525" s="104"/>
      <c r="EC525" s="104"/>
      <c r="ED525" s="104"/>
      <c r="EE525" s="104"/>
      <c r="EF525" s="104"/>
      <c r="EG525" s="104"/>
      <c r="EH525" s="104"/>
      <c r="EI525" s="104"/>
      <c r="EJ525" s="104"/>
      <c r="EK525" s="104"/>
      <c r="EL525" s="104"/>
      <c r="EM525" s="104"/>
      <c r="EN525" s="104"/>
      <c r="EO525" s="104"/>
      <c r="EP525" s="104"/>
      <c r="EQ525" s="104"/>
      <c r="ER525" s="104"/>
      <c r="ES525" s="104"/>
      <c r="ET525" s="104"/>
      <c r="EU525" s="104"/>
      <c r="EV525" s="104"/>
      <c r="EW525" s="104"/>
      <c r="EX525" s="104"/>
      <c r="EY525" s="104"/>
      <c r="EZ525" s="104"/>
      <c r="FA525" s="104"/>
      <c r="FB525" s="104"/>
      <c r="FC525" s="104"/>
      <c r="FD525" s="104"/>
      <c r="FE525" s="104"/>
      <c r="FF525" s="104"/>
      <c r="FG525" s="104"/>
      <c r="FH525" s="104"/>
      <c r="FI525" s="104"/>
      <c r="FJ525" s="104"/>
      <c r="FK525" s="104"/>
      <c r="FL525" s="104"/>
      <c r="FM525" s="104"/>
      <c r="FN525" s="104"/>
      <c r="FO525" s="104"/>
      <c r="FP525" s="104"/>
      <c r="FQ525" s="104"/>
      <c r="FR525" s="104"/>
      <c r="FS525" s="104"/>
      <c r="FT525" s="104"/>
      <c r="FU525" s="104"/>
      <c r="FV525" s="104"/>
      <c r="FW525" s="104"/>
      <c r="FX525" s="104"/>
      <c r="FY525" s="104"/>
      <c r="FZ525" s="104"/>
      <c r="GA525" s="104"/>
      <c r="GB525" s="104"/>
      <c r="GC525" s="104"/>
      <c r="GD525" s="104"/>
      <c r="GE525" s="104"/>
      <c r="GF525" s="104"/>
      <c r="GG525" s="104"/>
      <c r="GH525" s="104"/>
      <c r="GI525" s="104"/>
      <c r="GJ525" s="104"/>
      <c r="GK525" s="104"/>
      <c r="GL525" s="104"/>
      <c r="GM525" s="104"/>
      <c r="GN525" s="104"/>
      <c r="GO525" s="104"/>
      <c r="GP525" s="104"/>
      <c r="GQ525" s="104"/>
      <c r="GR525" s="104"/>
      <c r="GS525" s="104"/>
      <c r="GT525" s="104"/>
    </row>
    <row r="526" spans="8:202" s="6" customFormat="1">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c r="EA526" s="104"/>
      <c r="EB526" s="104"/>
      <c r="EC526" s="104"/>
      <c r="ED526" s="104"/>
      <c r="EE526" s="104"/>
      <c r="EF526" s="104"/>
      <c r="EG526" s="104"/>
      <c r="EH526" s="104"/>
      <c r="EI526" s="104"/>
      <c r="EJ526" s="104"/>
      <c r="EK526" s="104"/>
      <c r="EL526" s="104"/>
      <c r="EM526" s="104"/>
      <c r="EN526" s="104"/>
      <c r="EO526" s="104"/>
      <c r="EP526" s="104"/>
      <c r="EQ526" s="104"/>
      <c r="ER526" s="104"/>
      <c r="ES526" s="104"/>
      <c r="ET526" s="104"/>
      <c r="EU526" s="104"/>
      <c r="EV526" s="104"/>
      <c r="EW526" s="104"/>
      <c r="EX526" s="104"/>
      <c r="EY526" s="104"/>
      <c r="EZ526" s="104"/>
      <c r="FA526" s="104"/>
      <c r="FB526" s="104"/>
      <c r="FC526" s="104"/>
      <c r="FD526" s="104"/>
      <c r="FE526" s="104"/>
      <c r="FF526" s="104"/>
      <c r="FG526" s="104"/>
      <c r="FH526" s="104"/>
      <c r="FI526" s="104"/>
      <c r="FJ526" s="104"/>
      <c r="FK526" s="104"/>
      <c r="FL526" s="104"/>
      <c r="FM526" s="104"/>
      <c r="FN526" s="104"/>
      <c r="FO526" s="104"/>
      <c r="FP526" s="104"/>
      <c r="FQ526" s="104"/>
      <c r="FR526" s="104"/>
      <c r="FS526" s="104"/>
      <c r="FT526" s="104"/>
      <c r="FU526" s="104"/>
      <c r="FV526" s="104"/>
      <c r="FW526" s="104"/>
      <c r="FX526" s="104"/>
      <c r="FY526" s="104"/>
      <c r="FZ526" s="104"/>
      <c r="GA526" s="104"/>
      <c r="GB526" s="104"/>
      <c r="GC526" s="104"/>
      <c r="GD526" s="104"/>
      <c r="GE526" s="104"/>
      <c r="GF526" s="104"/>
      <c r="GG526" s="104"/>
      <c r="GH526" s="104"/>
      <c r="GI526" s="104"/>
      <c r="GJ526" s="104"/>
      <c r="GK526" s="104"/>
      <c r="GL526" s="104"/>
      <c r="GM526" s="104"/>
      <c r="GN526" s="104"/>
      <c r="GO526" s="104"/>
      <c r="GP526" s="104"/>
      <c r="GQ526" s="104"/>
      <c r="GR526" s="104"/>
      <c r="GS526" s="104"/>
      <c r="GT526" s="104"/>
    </row>
    <row r="527" spans="8:202" s="6" customFormat="1">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c r="EA527" s="104"/>
      <c r="EB527" s="104"/>
      <c r="EC527" s="104"/>
      <c r="ED527" s="104"/>
      <c r="EE527" s="104"/>
      <c r="EF527" s="104"/>
      <c r="EG527" s="104"/>
      <c r="EH527" s="104"/>
      <c r="EI527" s="104"/>
      <c r="EJ527" s="104"/>
      <c r="EK527" s="104"/>
      <c r="EL527" s="104"/>
      <c r="EM527" s="104"/>
      <c r="EN527" s="104"/>
      <c r="EO527" s="104"/>
      <c r="EP527" s="104"/>
      <c r="EQ527" s="104"/>
      <c r="ER527" s="104"/>
      <c r="ES527" s="104"/>
      <c r="ET527" s="104"/>
      <c r="EU527" s="104"/>
      <c r="EV527" s="104"/>
      <c r="EW527" s="104"/>
      <c r="EX527" s="104"/>
      <c r="EY527" s="104"/>
      <c r="EZ527" s="104"/>
      <c r="FA527" s="104"/>
      <c r="FB527" s="104"/>
      <c r="FC527" s="104"/>
      <c r="FD527" s="104"/>
      <c r="FE527" s="104"/>
      <c r="FF527" s="104"/>
      <c r="FG527" s="104"/>
      <c r="FH527" s="104"/>
      <c r="FI527" s="104"/>
      <c r="FJ527" s="104"/>
      <c r="FK527" s="104"/>
      <c r="FL527" s="104"/>
      <c r="FM527" s="104"/>
      <c r="FN527" s="104"/>
      <c r="FO527" s="104"/>
      <c r="FP527" s="104"/>
      <c r="FQ527" s="104"/>
      <c r="FR527" s="104"/>
      <c r="FS527" s="104"/>
      <c r="FT527" s="104"/>
      <c r="FU527" s="104"/>
      <c r="FV527" s="104"/>
      <c r="FW527" s="104"/>
      <c r="FX527" s="104"/>
      <c r="FY527" s="104"/>
      <c r="FZ527" s="104"/>
      <c r="GA527" s="104"/>
      <c r="GB527" s="104"/>
      <c r="GC527" s="104"/>
      <c r="GD527" s="104"/>
      <c r="GE527" s="104"/>
      <c r="GF527" s="104"/>
      <c r="GG527" s="104"/>
      <c r="GH527" s="104"/>
      <c r="GI527" s="104"/>
      <c r="GJ527" s="104"/>
      <c r="GK527" s="104"/>
      <c r="GL527" s="104"/>
      <c r="GM527" s="104"/>
      <c r="GN527" s="104"/>
      <c r="GO527" s="104"/>
      <c r="GP527" s="104"/>
      <c r="GQ527" s="104"/>
      <c r="GR527" s="104"/>
      <c r="GS527" s="104"/>
      <c r="GT527" s="104"/>
    </row>
    <row r="528" spans="8:202" s="6" customFormat="1">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c r="EA528" s="104"/>
      <c r="EB528" s="104"/>
      <c r="EC528" s="104"/>
      <c r="ED528" s="104"/>
      <c r="EE528" s="104"/>
      <c r="EF528" s="104"/>
      <c r="EG528" s="104"/>
      <c r="EH528" s="104"/>
      <c r="EI528" s="104"/>
      <c r="EJ528" s="104"/>
      <c r="EK528" s="104"/>
      <c r="EL528" s="104"/>
      <c r="EM528" s="104"/>
      <c r="EN528" s="104"/>
      <c r="EO528" s="104"/>
      <c r="EP528" s="104"/>
      <c r="EQ528" s="104"/>
      <c r="ER528" s="104"/>
      <c r="ES528" s="104"/>
      <c r="ET528" s="104"/>
      <c r="EU528" s="104"/>
      <c r="EV528" s="104"/>
      <c r="EW528" s="104"/>
      <c r="EX528" s="104"/>
      <c r="EY528" s="104"/>
      <c r="EZ528" s="104"/>
      <c r="FA528" s="104"/>
      <c r="FB528" s="104"/>
      <c r="FC528" s="104"/>
      <c r="FD528" s="104"/>
      <c r="FE528" s="104"/>
      <c r="FF528" s="104"/>
      <c r="FG528" s="104"/>
      <c r="FH528" s="104"/>
      <c r="FI528" s="104"/>
      <c r="FJ528" s="104"/>
      <c r="FK528" s="104"/>
      <c r="FL528" s="104"/>
      <c r="FM528" s="104"/>
      <c r="FN528" s="104"/>
      <c r="FO528" s="104"/>
      <c r="FP528" s="104"/>
      <c r="FQ528" s="104"/>
      <c r="FR528" s="104"/>
      <c r="FS528" s="104"/>
      <c r="FT528" s="104"/>
      <c r="FU528" s="104"/>
      <c r="FV528" s="104"/>
      <c r="FW528" s="104"/>
      <c r="FX528" s="104"/>
      <c r="FY528" s="104"/>
      <c r="FZ528" s="104"/>
      <c r="GA528" s="104"/>
      <c r="GB528" s="104"/>
      <c r="GC528" s="104"/>
      <c r="GD528" s="104"/>
      <c r="GE528" s="104"/>
      <c r="GF528" s="104"/>
      <c r="GG528" s="104"/>
      <c r="GH528" s="104"/>
      <c r="GI528" s="104"/>
      <c r="GJ528" s="104"/>
      <c r="GK528" s="104"/>
      <c r="GL528" s="104"/>
      <c r="GM528" s="104"/>
      <c r="GN528" s="104"/>
      <c r="GO528" s="104"/>
      <c r="GP528" s="104"/>
      <c r="GQ528" s="104"/>
      <c r="GR528" s="104"/>
      <c r="GS528" s="104"/>
      <c r="GT528" s="104"/>
    </row>
    <row r="529" spans="8:202" s="6" customFormat="1">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c r="EA529" s="104"/>
      <c r="EB529" s="104"/>
      <c r="EC529" s="104"/>
      <c r="ED529" s="104"/>
      <c r="EE529" s="104"/>
      <c r="EF529" s="104"/>
      <c r="EG529" s="104"/>
      <c r="EH529" s="104"/>
      <c r="EI529" s="104"/>
      <c r="EJ529" s="104"/>
      <c r="EK529" s="104"/>
      <c r="EL529" s="104"/>
      <c r="EM529" s="104"/>
      <c r="EN529" s="104"/>
      <c r="EO529" s="104"/>
      <c r="EP529" s="104"/>
      <c r="EQ529" s="104"/>
      <c r="ER529" s="104"/>
      <c r="ES529" s="104"/>
      <c r="ET529" s="104"/>
      <c r="EU529" s="104"/>
      <c r="EV529" s="104"/>
      <c r="EW529" s="104"/>
      <c r="EX529" s="104"/>
      <c r="EY529" s="104"/>
      <c r="EZ529" s="104"/>
      <c r="FA529" s="104"/>
      <c r="FB529" s="104"/>
      <c r="FC529" s="104"/>
      <c r="FD529" s="104"/>
      <c r="FE529" s="104"/>
      <c r="FF529" s="104"/>
      <c r="FG529" s="104"/>
      <c r="FH529" s="104"/>
      <c r="FI529" s="104"/>
      <c r="FJ529" s="104"/>
      <c r="FK529" s="104"/>
      <c r="FL529" s="104"/>
      <c r="FM529" s="104"/>
      <c r="FN529" s="104"/>
      <c r="FO529" s="104"/>
      <c r="FP529" s="104"/>
      <c r="FQ529" s="104"/>
      <c r="FR529" s="104"/>
      <c r="FS529" s="104"/>
      <c r="FT529" s="104"/>
      <c r="FU529" s="104"/>
      <c r="FV529" s="104"/>
      <c r="FW529" s="104"/>
      <c r="FX529" s="104"/>
      <c r="FY529" s="104"/>
      <c r="FZ529" s="104"/>
      <c r="GA529" s="104"/>
      <c r="GB529" s="104"/>
      <c r="GC529" s="104"/>
      <c r="GD529" s="104"/>
      <c r="GE529" s="104"/>
      <c r="GF529" s="104"/>
      <c r="GG529" s="104"/>
      <c r="GH529" s="104"/>
      <c r="GI529" s="104"/>
      <c r="GJ529" s="104"/>
      <c r="GK529" s="104"/>
      <c r="GL529" s="104"/>
      <c r="GM529" s="104"/>
      <c r="GN529" s="104"/>
      <c r="GO529" s="104"/>
      <c r="GP529" s="104"/>
      <c r="GQ529" s="104"/>
      <c r="GR529" s="104"/>
      <c r="GS529" s="104"/>
      <c r="GT529" s="104"/>
    </row>
    <row r="530" spans="8:202" s="6" customFormat="1">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c r="EA530" s="104"/>
      <c r="EB530" s="104"/>
      <c r="EC530" s="104"/>
      <c r="ED530" s="104"/>
      <c r="EE530" s="104"/>
      <c r="EF530" s="104"/>
      <c r="EG530" s="104"/>
      <c r="EH530" s="104"/>
      <c r="EI530" s="104"/>
      <c r="EJ530" s="104"/>
      <c r="EK530" s="104"/>
      <c r="EL530" s="104"/>
      <c r="EM530" s="104"/>
      <c r="EN530" s="104"/>
      <c r="EO530" s="104"/>
      <c r="EP530" s="104"/>
      <c r="EQ530" s="104"/>
      <c r="ER530" s="104"/>
      <c r="ES530" s="104"/>
      <c r="ET530" s="104"/>
      <c r="EU530" s="104"/>
      <c r="EV530" s="104"/>
      <c r="EW530" s="104"/>
      <c r="EX530" s="104"/>
      <c r="EY530" s="104"/>
      <c r="EZ530" s="104"/>
      <c r="FA530" s="104"/>
      <c r="FB530" s="104"/>
      <c r="FC530" s="104"/>
      <c r="FD530" s="104"/>
      <c r="FE530" s="104"/>
      <c r="FF530" s="104"/>
      <c r="FG530" s="104"/>
      <c r="FH530" s="104"/>
      <c r="FI530" s="104"/>
      <c r="FJ530" s="104"/>
      <c r="FK530" s="104"/>
      <c r="FL530" s="104"/>
      <c r="FM530" s="104"/>
      <c r="FN530" s="104"/>
      <c r="FO530" s="104"/>
      <c r="FP530" s="104"/>
      <c r="FQ530" s="104"/>
      <c r="FR530" s="104"/>
      <c r="FS530" s="104"/>
      <c r="FT530" s="104"/>
      <c r="FU530" s="104"/>
      <c r="FV530" s="104"/>
      <c r="FW530" s="104"/>
      <c r="FX530" s="104"/>
      <c r="FY530" s="104"/>
      <c r="FZ530" s="104"/>
      <c r="GA530" s="104"/>
      <c r="GB530" s="104"/>
      <c r="GC530" s="104"/>
      <c r="GD530" s="104"/>
      <c r="GE530" s="104"/>
      <c r="GF530" s="104"/>
      <c r="GG530" s="104"/>
      <c r="GH530" s="104"/>
      <c r="GI530" s="104"/>
      <c r="GJ530" s="104"/>
      <c r="GK530" s="104"/>
      <c r="GL530" s="104"/>
      <c r="GM530" s="104"/>
      <c r="GN530" s="104"/>
      <c r="GO530" s="104"/>
      <c r="GP530" s="104"/>
      <c r="GQ530" s="104"/>
      <c r="GR530" s="104"/>
      <c r="GS530" s="104"/>
      <c r="GT530" s="104"/>
    </row>
    <row r="531" spans="8:202" s="6" customFormat="1">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c r="EA531" s="104"/>
      <c r="EB531" s="104"/>
      <c r="EC531" s="104"/>
      <c r="ED531" s="104"/>
      <c r="EE531" s="104"/>
      <c r="EF531" s="104"/>
      <c r="EG531" s="104"/>
      <c r="EH531" s="104"/>
      <c r="EI531" s="104"/>
      <c r="EJ531" s="104"/>
      <c r="EK531" s="104"/>
      <c r="EL531" s="104"/>
      <c r="EM531" s="104"/>
      <c r="EN531" s="104"/>
      <c r="EO531" s="104"/>
      <c r="EP531" s="104"/>
      <c r="EQ531" s="104"/>
      <c r="ER531" s="104"/>
      <c r="ES531" s="104"/>
      <c r="ET531" s="104"/>
      <c r="EU531" s="104"/>
      <c r="EV531" s="104"/>
      <c r="EW531" s="104"/>
      <c r="EX531" s="104"/>
      <c r="EY531" s="104"/>
      <c r="EZ531" s="104"/>
      <c r="FA531" s="104"/>
      <c r="FB531" s="104"/>
      <c r="FC531" s="104"/>
      <c r="FD531" s="104"/>
      <c r="FE531" s="104"/>
      <c r="FF531" s="104"/>
      <c r="FG531" s="104"/>
      <c r="FH531" s="104"/>
      <c r="FI531" s="104"/>
      <c r="FJ531" s="104"/>
      <c r="FK531" s="104"/>
      <c r="FL531" s="104"/>
      <c r="FM531" s="104"/>
      <c r="FN531" s="104"/>
      <c r="FO531" s="104"/>
      <c r="FP531" s="104"/>
      <c r="FQ531" s="104"/>
      <c r="FR531" s="104"/>
      <c r="FS531" s="104"/>
      <c r="FT531" s="104"/>
      <c r="FU531" s="104"/>
      <c r="FV531" s="104"/>
      <c r="FW531" s="104"/>
      <c r="FX531" s="104"/>
      <c r="FY531" s="104"/>
      <c r="FZ531" s="104"/>
      <c r="GA531" s="104"/>
      <c r="GB531" s="104"/>
      <c r="GC531" s="104"/>
      <c r="GD531" s="104"/>
      <c r="GE531" s="104"/>
      <c r="GF531" s="104"/>
      <c r="GG531" s="104"/>
      <c r="GH531" s="104"/>
      <c r="GI531" s="104"/>
      <c r="GJ531" s="104"/>
      <c r="GK531" s="104"/>
      <c r="GL531" s="104"/>
      <c r="GM531" s="104"/>
      <c r="GN531" s="104"/>
      <c r="GO531" s="104"/>
      <c r="GP531" s="104"/>
      <c r="GQ531" s="104"/>
      <c r="GR531" s="104"/>
      <c r="GS531" s="104"/>
      <c r="GT531" s="104"/>
    </row>
    <row r="532" spans="8:202" s="6" customFormat="1">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c r="EA532" s="104"/>
      <c r="EB532" s="104"/>
      <c r="EC532" s="104"/>
      <c r="ED532" s="104"/>
      <c r="EE532" s="104"/>
      <c r="EF532" s="104"/>
      <c r="EG532" s="104"/>
      <c r="EH532" s="104"/>
      <c r="EI532" s="104"/>
      <c r="EJ532" s="104"/>
      <c r="EK532" s="104"/>
      <c r="EL532" s="104"/>
      <c r="EM532" s="104"/>
      <c r="EN532" s="104"/>
      <c r="EO532" s="104"/>
      <c r="EP532" s="104"/>
      <c r="EQ532" s="104"/>
      <c r="ER532" s="104"/>
      <c r="ES532" s="104"/>
      <c r="ET532" s="104"/>
      <c r="EU532" s="104"/>
      <c r="EV532" s="104"/>
      <c r="EW532" s="104"/>
      <c r="EX532" s="104"/>
      <c r="EY532" s="104"/>
      <c r="EZ532" s="104"/>
      <c r="FA532" s="104"/>
      <c r="FB532" s="104"/>
      <c r="FC532" s="104"/>
      <c r="FD532" s="104"/>
      <c r="FE532" s="104"/>
      <c r="FF532" s="104"/>
      <c r="FG532" s="104"/>
      <c r="FH532" s="104"/>
      <c r="FI532" s="104"/>
      <c r="FJ532" s="104"/>
      <c r="FK532" s="104"/>
      <c r="FL532" s="104"/>
      <c r="FM532" s="104"/>
      <c r="FN532" s="104"/>
      <c r="FO532" s="104"/>
      <c r="FP532" s="104"/>
      <c r="FQ532" s="104"/>
      <c r="FR532" s="104"/>
      <c r="FS532" s="104"/>
      <c r="FT532" s="104"/>
      <c r="FU532" s="104"/>
      <c r="FV532" s="104"/>
      <c r="FW532" s="104"/>
      <c r="FX532" s="104"/>
      <c r="FY532" s="104"/>
      <c r="FZ532" s="104"/>
      <c r="GA532" s="104"/>
      <c r="GB532" s="104"/>
      <c r="GC532" s="104"/>
      <c r="GD532" s="104"/>
      <c r="GE532" s="104"/>
      <c r="GF532" s="104"/>
      <c r="GG532" s="104"/>
      <c r="GH532" s="104"/>
      <c r="GI532" s="104"/>
      <c r="GJ532" s="104"/>
      <c r="GK532" s="104"/>
      <c r="GL532" s="104"/>
      <c r="GM532" s="104"/>
      <c r="GN532" s="104"/>
      <c r="GO532" s="104"/>
      <c r="GP532" s="104"/>
      <c r="GQ532" s="104"/>
      <c r="GR532" s="104"/>
      <c r="GS532" s="104"/>
      <c r="GT532" s="104"/>
    </row>
    <row r="533" spans="8:202" s="6" customFormat="1">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c r="EA533" s="104"/>
      <c r="EB533" s="104"/>
      <c r="EC533" s="104"/>
      <c r="ED533" s="104"/>
      <c r="EE533" s="104"/>
      <c r="EF533" s="104"/>
      <c r="EG533" s="104"/>
      <c r="EH533" s="104"/>
      <c r="EI533" s="104"/>
      <c r="EJ533" s="104"/>
      <c r="EK533" s="104"/>
      <c r="EL533" s="104"/>
      <c r="EM533" s="104"/>
      <c r="EN533" s="104"/>
      <c r="EO533" s="104"/>
      <c r="EP533" s="104"/>
      <c r="EQ533" s="104"/>
      <c r="ER533" s="104"/>
      <c r="ES533" s="104"/>
      <c r="ET533" s="104"/>
      <c r="EU533" s="104"/>
      <c r="EV533" s="104"/>
      <c r="EW533" s="104"/>
      <c r="EX533" s="104"/>
      <c r="EY533" s="104"/>
      <c r="EZ533" s="104"/>
      <c r="FA533" s="104"/>
      <c r="FB533" s="104"/>
      <c r="FC533" s="104"/>
      <c r="FD533" s="104"/>
      <c r="FE533" s="104"/>
      <c r="FF533" s="104"/>
      <c r="FG533" s="104"/>
      <c r="FH533" s="104"/>
      <c r="FI533" s="104"/>
      <c r="FJ533" s="104"/>
      <c r="FK533" s="104"/>
      <c r="FL533" s="104"/>
      <c r="FM533" s="104"/>
      <c r="FN533" s="104"/>
      <c r="FO533" s="104"/>
      <c r="FP533" s="104"/>
      <c r="FQ533" s="104"/>
      <c r="FR533" s="104"/>
      <c r="FS533" s="104"/>
      <c r="FT533" s="104"/>
      <c r="FU533" s="104"/>
      <c r="FV533" s="104"/>
      <c r="FW533" s="104"/>
      <c r="FX533" s="104"/>
      <c r="FY533" s="104"/>
      <c r="FZ533" s="104"/>
      <c r="GA533" s="104"/>
      <c r="GB533" s="104"/>
      <c r="GC533" s="104"/>
      <c r="GD533" s="104"/>
      <c r="GE533" s="104"/>
      <c r="GF533" s="104"/>
      <c r="GG533" s="104"/>
      <c r="GH533" s="104"/>
      <c r="GI533" s="104"/>
      <c r="GJ533" s="104"/>
      <c r="GK533" s="104"/>
      <c r="GL533" s="104"/>
      <c r="GM533" s="104"/>
      <c r="GN533" s="104"/>
      <c r="GO533" s="104"/>
      <c r="GP533" s="104"/>
      <c r="GQ533" s="104"/>
      <c r="GR533" s="104"/>
      <c r="GS533" s="104"/>
      <c r="GT533" s="104"/>
    </row>
    <row r="534" spans="8:202" s="6" customFormat="1">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c r="EA534" s="104"/>
      <c r="EB534" s="104"/>
      <c r="EC534" s="104"/>
      <c r="ED534" s="104"/>
      <c r="EE534" s="104"/>
      <c r="EF534" s="104"/>
      <c r="EG534" s="104"/>
      <c r="EH534" s="104"/>
      <c r="EI534" s="104"/>
      <c r="EJ534" s="104"/>
      <c r="EK534" s="104"/>
      <c r="EL534" s="104"/>
      <c r="EM534" s="104"/>
      <c r="EN534" s="104"/>
      <c r="EO534" s="104"/>
      <c r="EP534" s="104"/>
      <c r="EQ534" s="104"/>
      <c r="ER534" s="104"/>
      <c r="ES534" s="104"/>
      <c r="ET534" s="104"/>
      <c r="EU534" s="104"/>
      <c r="EV534" s="104"/>
      <c r="EW534" s="104"/>
      <c r="EX534" s="104"/>
      <c r="EY534" s="104"/>
      <c r="EZ534" s="104"/>
      <c r="FA534" s="104"/>
      <c r="FB534" s="104"/>
      <c r="FC534" s="104"/>
      <c r="FD534" s="104"/>
      <c r="FE534" s="104"/>
      <c r="FF534" s="104"/>
      <c r="FG534" s="104"/>
      <c r="FH534" s="104"/>
      <c r="FI534" s="104"/>
      <c r="FJ534" s="104"/>
      <c r="FK534" s="104"/>
      <c r="FL534" s="104"/>
      <c r="FM534" s="104"/>
      <c r="FN534" s="104"/>
      <c r="FO534" s="104"/>
      <c r="FP534" s="104"/>
      <c r="FQ534" s="104"/>
      <c r="FR534" s="104"/>
      <c r="FS534" s="104"/>
      <c r="FT534" s="104"/>
      <c r="FU534" s="104"/>
      <c r="FV534" s="104"/>
      <c r="FW534" s="104"/>
      <c r="FX534" s="104"/>
      <c r="FY534" s="104"/>
      <c r="FZ534" s="104"/>
      <c r="GA534" s="104"/>
      <c r="GB534" s="104"/>
      <c r="GC534" s="104"/>
      <c r="GD534" s="104"/>
      <c r="GE534" s="104"/>
      <c r="GF534" s="104"/>
      <c r="GG534" s="104"/>
      <c r="GH534" s="104"/>
      <c r="GI534" s="104"/>
      <c r="GJ534" s="104"/>
      <c r="GK534" s="104"/>
      <c r="GL534" s="104"/>
      <c r="GM534" s="104"/>
      <c r="GN534" s="104"/>
      <c r="GO534" s="104"/>
      <c r="GP534" s="104"/>
      <c r="GQ534" s="104"/>
      <c r="GR534" s="104"/>
      <c r="GS534" s="104"/>
      <c r="GT534" s="104"/>
    </row>
    <row r="535" spans="8:202" s="6" customFormat="1">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c r="EA535" s="104"/>
      <c r="EB535" s="104"/>
      <c r="EC535" s="104"/>
      <c r="ED535" s="104"/>
      <c r="EE535" s="104"/>
      <c r="EF535" s="104"/>
      <c r="EG535" s="104"/>
      <c r="EH535" s="104"/>
      <c r="EI535" s="104"/>
      <c r="EJ535" s="104"/>
      <c r="EK535" s="104"/>
      <c r="EL535" s="104"/>
      <c r="EM535" s="104"/>
      <c r="EN535" s="104"/>
      <c r="EO535" s="104"/>
      <c r="EP535" s="104"/>
      <c r="EQ535" s="104"/>
      <c r="ER535" s="104"/>
      <c r="ES535" s="104"/>
      <c r="ET535" s="104"/>
      <c r="EU535" s="104"/>
      <c r="EV535" s="104"/>
      <c r="EW535" s="104"/>
      <c r="EX535" s="104"/>
      <c r="EY535" s="104"/>
      <c r="EZ535" s="104"/>
      <c r="FA535" s="104"/>
      <c r="FB535" s="104"/>
      <c r="FC535" s="104"/>
      <c r="FD535" s="104"/>
      <c r="FE535" s="104"/>
      <c r="FF535" s="104"/>
      <c r="FG535" s="104"/>
      <c r="FH535" s="104"/>
      <c r="FI535" s="104"/>
      <c r="FJ535" s="104"/>
      <c r="FK535" s="104"/>
      <c r="FL535" s="104"/>
      <c r="FM535" s="104"/>
      <c r="FN535" s="104"/>
      <c r="FO535" s="104"/>
      <c r="FP535" s="104"/>
      <c r="FQ535" s="104"/>
      <c r="FR535" s="104"/>
      <c r="FS535" s="104"/>
      <c r="FT535" s="104"/>
      <c r="FU535" s="104"/>
      <c r="FV535" s="104"/>
      <c r="FW535" s="104"/>
      <c r="FX535" s="104"/>
      <c r="FY535" s="104"/>
      <c r="FZ535" s="104"/>
      <c r="GA535" s="104"/>
      <c r="GB535" s="104"/>
      <c r="GC535" s="104"/>
      <c r="GD535" s="104"/>
      <c r="GE535" s="104"/>
      <c r="GF535" s="104"/>
      <c r="GG535" s="104"/>
      <c r="GH535" s="104"/>
      <c r="GI535" s="104"/>
      <c r="GJ535" s="104"/>
      <c r="GK535" s="104"/>
      <c r="GL535" s="104"/>
      <c r="GM535" s="104"/>
      <c r="GN535" s="104"/>
      <c r="GO535" s="104"/>
      <c r="GP535" s="104"/>
      <c r="GQ535" s="104"/>
      <c r="GR535" s="104"/>
      <c r="GS535" s="104"/>
      <c r="GT535" s="104"/>
    </row>
    <row r="536" spans="8:202" s="6" customFormat="1">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c r="EA536" s="104"/>
      <c r="EB536" s="104"/>
      <c r="EC536" s="104"/>
      <c r="ED536" s="104"/>
      <c r="EE536" s="104"/>
      <c r="EF536" s="104"/>
      <c r="EG536" s="104"/>
      <c r="EH536" s="104"/>
      <c r="EI536" s="104"/>
      <c r="EJ536" s="104"/>
      <c r="EK536" s="104"/>
      <c r="EL536" s="104"/>
      <c r="EM536" s="104"/>
      <c r="EN536" s="104"/>
      <c r="EO536" s="104"/>
      <c r="EP536" s="104"/>
      <c r="EQ536" s="104"/>
      <c r="ER536" s="104"/>
      <c r="ES536" s="104"/>
      <c r="ET536" s="104"/>
      <c r="EU536" s="104"/>
      <c r="EV536" s="104"/>
      <c r="EW536" s="104"/>
      <c r="EX536" s="104"/>
      <c r="EY536" s="104"/>
      <c r="EZ536" s="104"/>
      <c r="FA536" s="104"/>
      <c r="FB536" s="104"/>
      <c r="FC536" s="104"/>
      <c r="FD536" s="104"/>
      <c r="FE536" s="104"/>
      <c r="FF536" s="104"/>
      <c r="FG536" s="104"/>
      <c r="FH536" s="104"/>
      <c r="FI536" s="104"/>
      <c r="FJ536" s="104"/>
      <c r="FK536" s="104"/>
      <c r="FL536" s="104"/>
      <c r="FM536" s="104"/>
      <c r="FN536" s="104"/>
      <c r="FO536" s="104"/>
      <c r="FP536" s="104"/>
      <c r="FQ536" s="104"/>
      <c r="FR536" s="104"/>
      <c r="FS536" s="104"/>
      <c r="FT536" s="104"/>
      <c r="FU536" s="104"/>
      <c r="FV536" s="104"/>
      <c r="FW536" s="104"/>
      <c r="FX536" s="104"/>
      <c r="FY536" s="104"/>
      <c r="FZ536" s="104"/>
      <c r="GA536" s="104"/>
      <c r="GB536" s="104"/>
      <c r="GC536" s="104"/>
      <c r="GD536" s="104"/>
      <c r="GE536" s="104"/>
      <c r="GF536" s="104"/>
      <c r="GG536" s="104"/>
      <c r="GH536" s="104"/>
      <c r="GI536" s="104"/>
      <c r="GJ536" s="104"/>
      <c r="GK536" s="104"/>
      <c r="GL536" s="104"/>
      <c r="GM536" s="104"/>
      <c r="GN536" s="104"/>
      <c r="GO536" s="104"/>
      <c r="GP536" s="104"/>
      <c r="GQ536" s="104"/>
      <c r="GR536" s="104"/>
      <c r="GS536" s="104"/>
      <c r="GT536" s="104"/>
    </row>
    <row r="537" spans="8:202" s="6" customFormat="1">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c r="EA537" s="104"/>
      <c r="EB537" s="104"/>
      <c r="EC537" s="104"/>
      <c r="ED537" s="104"/>
      <c r="EE537" s="104"/>
      <c r="EF537" s="104"/>
      <c r="EG537" s="104"/>
      <c r="EH537" s="104"/>
      <c r="EI537" s="104"/>
      <c r="EJ537" s="104"/>
      <c r="EK537" s="104"/>
      <c r="EL537" s="104"/>
      <c r="EM537" s="104"/>
      <c r="EN537" s="104"/>
      <c r="EO537" s="104"/>
      <c r="EP537" s="104"/>
      <c r="EQ537" s="104"/>
      <c r="ER537" s="104"/>
      <c r="ES537" s="104"/>
      <c r="ET537" s="104"/>
      <c r="EU537" s="104"/>
      <c r="EV537" s="104"/>
      <c r="EW537" s="104"/>
      <c r="EX537" s="104"/>
      <c r="EY537" s="104"/>
      <c r="EZ537" s="104"/>
      <c r="FA537" s="104"/>
      <c r="FB537" s="104"/>
      <c r="FC537" s="104"/>
      <c r="FD537" s="104"/>
      <c r="FE537" s="104"/>
      <c r="FF537" s="104"/>
      <c r="FG537" s="104"/>
      <c r="FH537" s="104"/>
      <c r="FI537" s="104"/>
      <c r="FJ537" s="104"/>
      <c r="FK537" s="104"/>
      <c r="FL537" s="104"/>
      <c r="FM537" s="104"/>
      <c r="FN537" s="104"/>
      <c r="FO537" s="104"/>
      <c r="FP537" s="104"/>
      <c r="FQ537" s="104"/>
      <c r="FR537" s="104"/>
      <c r="FS537" s="104"/>
      <c r="FT537" s="104"/>
      <c r="FU537" s="104"/>
      <c r="FV537" s="104"/>
      <c r="FW537" s="104"/>
      <c r="FX537" s="104"/>
      <c r="FY537" s="104"/>
      <c r="FZ537" s="104"/>
      <c r="GA537" s="104"/>
      <c r="GB537" s="104"/>
      <c r="GC537" s="104"/>
      <c r="GD537" s="104"/>
      <c r="GE537" s="104"/>
      <c r="GF537" s="104"/>
      <c r="GG537" s="104"/>
      <c r="GH537" s="104"/>
      <c r="GI537" s="104"/>
      <c r="GJ537" s="104"/>
      <c r="GK537" s="104"/>
      <c r="GL537" s="104"/>
      <c r="GM537" s="104"/>
      <c r="GN537" s="104"/>
      <c r="GO537" s="104"/>
      <c r="GP537" s="104"/>
      <c r="GQ537" s="104"/>
      <c r="GR537" s="104"/>
      <c r="GS537" s="104"/>
      <c r="GT537" s="104"/>
    </row>
    <row r="538" spans="8:202" s="6" customFormat="1">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c r="EA538" s="104"/>
      <c r="EB538" s="104"/>
      <c r="EC538" s="104"/>
      <c r="ED538" s="104"/>
      <c r="EE538" s="104"/>
      <c r="EF538" s="104"/>
      <c r="EG538" s="104"/>
      <c r="EH538" s="104"/>
      <c r="EI538" s="104"/>
      <c r="EJ538" s="104"/>
      <c r="EK538" s="104"/>
      <c r="EL538" s="104"/>
      <c r="EM538" s="104"/>
      <c r="EN538" s="104"/>
      <c r="EO538" s="104"/>
      <c r="EP538" s="104"/>
      <c r="EQ538" s="104"/>
      <c r="ER538" s="104"/>
      <c r="ES538" s="104"/>
      <c r="ET538" s="104"/>
      <c r="EU538" s="104"/>
      <c r="EV538" s="104"/>
      <c r="EW538" s="104"/>
      <c r="EX538" s="104"/>
      <c r="EY538" s="104"/>
      <c r="EZ538" s="104"/>
      <c r="FA538" s="104"/>
      <c r="FB538" s="104"/>
      <c r="FC538" s="104"/>
      <c r="FD538" s="104"/>
      <c r="FE538" s="104"/>
      <c r="FF538" s="104"/>
      <c r="FG538" s="104"/>
      <c r="FH538" s="104"/>
      <c r="FI538" s="104"/>
      <c r="FJ538" s="104"/>
      <c r="FK538" s="104"/>
      <c r="FL538" s="104"/>
      <c r="FM538" s="104"/>
      <c r="FN538" s="104"/>
      <c r="FO538" s="104"/>
      <c r="FP538" s="104"/>
      <c r="FQ538" s="104"/>
      <c r="FR538" s="104"/>
      <c r="FS538" s="104"/>
      <c r="FT538" s="104"/>
      <c r="FU538" s="104"/>
      <c r="FV538" s="104"/>
      <c r="FW538" s="104"/>
      <c r="FX538" s="104"/>
      <c r="FY538" s="104"/>
      <c r="FZ538" s="104"/>
      <c r="GA538" s="104"/>
      <c r="GB538" s="104"/>
      <c r="GC538" s="104"/>
      <c r="GD538" s="104"/>
      <c r="GE538" s="104"/>
      <c r="GF538" s="104"/>
      <c r="GG538" s="104"/>
      <c r="GH538" s="104"/>
      <c r="GI538" s="104"/>
      <c r="GJ538" s="104"/>
      <c r="GK538" s="104"/>
      <c r="GL538" s="104"/>
      <c r="GM538" s="104"/>
      <c r="GN538" s="104"/>
      <c r="GO538" s="104"/>
      <c r="GP538" s="104"/>
      <c r="GQ538" s="104"/>
      <c r="GR538" s="104"/>
      <c r="GS538" s="104"/>
      <c r="GT538" s="104"/>
    </row>
    <row r="539" spans="8:202" s="6" customFormat="1">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c r="EA539" s="104"/>
      <c r="EB539" s="104"/>
      <c r="EC539" s="104"/>
      <c r="ED539" s="104"/>
      <c r="EE539" s="104"/>
      <c r="EF539" s="104"/>
      <c r="EG539" s="104"/>
      <c r="EH539" s="104"/>
      <c r="EI539" s="104"/>
      <c r="EJ539" s="104"/>
      <c r="EK539" s="104"/>
      <c r="EL539" s="104"/>
      <c r="EM539" s="104"/>
      <c r="EN539" s="104"/>
      <c r="EO539" s="104"/>
      <c r="EP539" s="104"/>
      <c r="EQ539" s="104"/>
      <c r="ER539" s="104"/>
      <c r="ES539" s="104"/>
      <c r="ET539" s="104"/>
      <c r="EU539" s="104"/>
      <c r="EV539" s="104"/>
      <c r="EW539" s="104"/>
      <c r="EX539" s="104"/>
      <c r="EY539" s="104"/>
      <c r="EZ539" s="104"/>
      <c r="FA539" s="104"/>
      <c r="FB539" s="104"/>
      <c r="FC539" s="104"/>
      <c r="FD539" s="104"/>
      <c r="FE539" s="104"/>
      <c r="FF539" s="104"/>
      <c r="FG539" s="104"/>
      <c r="FH539" s="104"/>
      <c r="FI539" s="104"/>
      <c r="FJ539" s="104"/>
      <c r="FK539" s="104"/>
      <c r="FL539" s="104"/>
      <c r="FM539" s="104"/>
      <c r="FN539" s="104"/>
      <c r="FO539" s="104"/>
      <c r="FP539" s="104"/>
      <c r="FQ539" s="104"/>
      <c r="FR539" s="104"/>
      <c r="FS539" s="104"/>
      <c r="FT539" s="104"/>
      <c r="FU539" s="104"/>
      <c r="FV539" s="104"/>
      <c r="FW539" s="104"/>
      <c r="FX539" s="104"/>
      <c r="FY539" s="104"/>
      <c r="FZ539" s="104"/>
      <c r="GA539" s="104"/>
      <c r="GB539" s="104"/>
      <c r="GC539" s="104"/>
      <c r="GD539" s="104"/>
      <c r="GE539" s="104"/>
      <c r="GF539" s="104"/>
      <c r="GG539" s="104"/>
      <c r="GH539" s="104"/>
      <c r="GI539" s="104"/>
      <c r="GJ539" s="104"/>
      <c r="GK539" s="104"/>
      <c r="GL539" s="104"/>
      <c r="GM539" s="104"/>
      <c r="GN539" s="104"/>
      <c r="GO539" s="104"/>
      <c r="GP539" s="104"/>
      <c r="GQ539" s="104"/>
      <c r="GR539" s="104"/>
      <c r="GS539" s="104"/>
      <c r="GT539" s="104"/>
    </row>
    <row r="540" spans="8:202" s="6" customFormat="1">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c r="EA540" s="104"/>
      <c r="EB540" s="104"/>
      <c r="EC540" s="104"/>
      <c r="ED540" s="104"/>
      <c r="EE540" s="104"/>
      <c r="EF540" s="104"/>
      <c r="EG540" s="104"/>
      <c r="EH540" s="104"/>
      <c r="EI540" s="104"/>
      <c r="EJ540" s="104"/>
      <c r="EK540" s="104"/>
      <c r="EL540" s="104"/>
      <c r="EM540" s="104"/>
      <c r="EN540" s="104"/>
      <c r="EO540" s="104"/>
      <c r="EP540" s="104"/>
      <c r="EQ540" s="104"/>
      <c r="ER540" s="104"/>
      <c r="ES540" s="104"/>
      <c r="ET540" s="104"/>
      <c r="EU540" s="104"/>
      <c r="EV540" s="104"/>
      <c r="EW540" s="104"/>
      <c r="EX540" s="104"/>
      <c r="EY540" s="104"/>
      <c r="EZ540" s="104"/>
      <c r="FA540" s="104"/>
      <c r="FB540" s="104"/>
      <c r="FC540" s="104"/>
      <c r="FD540" s="104"/>
      <c r="FE540" s="104"/>
      <c r="FF540" s="104"/>
      <c r="FG540" s="104"/>
      <c r="FH540" s="104"/>
      <c r="FI540" s="104"/>
      <c r="FJ540" s="104"/>
      <c r="FK540" s="104"/>
      <c r="FL540" s="104"/>
      <c r="FM540" s="104"/>
      <c r="FN540" s="104"/>
      <c r="FO540" s="104"/>
      <c r="FP540" s="104"/>
      <c r="FQ540" s="104"/>
      <c r="FR540" s="104"/>
      <c r="FS540" s="104"/>
      <c r="FT540" s="104"/>
      <c r="FU540" s="104"/>
      <c r="FV540" s="104"/>
      <c r="FW540" s="104"/>
      <c r="FX540" s="104"/>
      <c r="FY540" s="104"/>
      <c r="FZ540" s="104"/>
      <c r="GA540" s="104"/>
      <c r="GB540" s="104"/>
      <c r="GC540" s="104"/>
      <c r="GD540" s="104"/>
      <c r="GE540" s="104"/>
      <c r="GF540" s="104"/>
      <c r="GG540" s="104"/>
      <c r="GH540" s="104"/>
      <c r="GI540" s="104"/>
      <c r="GJ540" s="104"/>
      <c r="GK540" s="104"/>
      <c r="GL540" s="104"/>
      <c r="GM540" s="104"/>
      <c r="GN540" s="104"/>
      <c r="GO540" s="104"/>
      <c r="GP540" s="104"/>
      <c r="GQ540" s="104"/>
      <c r="GR540" s="104"/>
      <c r="GS540" s="104"/>
      <c r="GT540" s="104"/>
    </row>
    <row r="541" spans="8:202" s="6" customFormat="1">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c r="EA541" s="104"/>
      <c r="EB541" s="104"/>
      <c r="EC541" s="104"/>
      <c r="ED541" s="104"/>
      <c r="EE541" s="104"/>
      <c r="EF541" s="104"/>
      <c r="EG541" s="104"/>
      <c r="EH541" s="104"/>
      <c r="EI541" s="104"/>
      <c r="EJ541" s="104"/>
      <c r="EK541" s="104"/>
      <c r="EL541" s="104"/>
      <c r="EM541" s="104"/>
      <c r="EN541" s="104"/>
      <c r="EO541" s="104"/>
      <c r="EP541" s="104"/>
      <c r="EQ541" s="104"/>
      <c r="ER541" s="104"/>
      <c r="ES541" s="104"/>
      <c r="ET541" s="104"/>
      <c r="EU541" s="104"/>
      <c r="EV541" s="104"/>
      <c r="EW541" s="104"/>
      <c r="EX541" s="104"/>
      <c r="EY541" s="104"/>
      <c r="EZ541" s="104"/>
      <c r="FA541" s="104"/>
      <c r="FB541" s="104"/>
      <c r="FC541" s="104"/>
      <c r="FD541" s="104"/>
      <c r="FE541" s="104"/>
      <c r="FF541" s="104"/>
      <c r="FG541" s="104"/>
      <c r="FH541" s="104"/>
      <c r="FI541" s="104"/>
      <c r="FJ541" s="104"/>
      <c r="FK541" s="104"/>
      <c r="FL541" s="104"/>
      <c r="FM541" s="104"/>
      <c r="FN541" s="104"/>
      <c r="FO541" s="104"/>
      <c r="FP541" s="104"/>
      <c r="FQ541" s="104"/>
      <c r="FR541" s="104"/>
      <c r="FS541" s="104"/>
      <c r="FT541" s="104"/>
      <c r="FU541" s="104"/>
      <c r="FV541" s="104"/>
      <c r="FW541" s="104"/>
      <c r="FX541" s="104"/>
      <c r="FY541" s="104"/>
      <c r="FZ541" s="104"/>
      <c r="GA541" s="104"/>
      <c r="GB541" s="104"/>
      <c r="GC541" s="104"/>
      <c r="GD541" s="104"/>
      <c r="GE541" s="104"/>
      <c r="GF541" s="104"/>
      <c r="GG541" s="104"/>
      <c r="GH541" s="104"/>
      <c r="GI541" s="104"/>
      <c r="GJ541" s="104"/>
      <c r="GK541" s="104"/>
      <c r="GL541" s="104"/>
      <c r="GM541" s="104"/>
      <c r="GN541" s="104"/>
      <c r="GO541" s="104"/>
      <c r="GP541" s="104"/>
      <c r="GQ541" s="104"/>
      <c r="GR541" s="104"/>
      <c r="GS541" s="104"/>
      <c r="GT541" s="104"/>
    </row>
    <row r="542" spans="8:202" s="6" customFormat="1">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c r="EA542" s="104"/>
      <c r="EB542" s="104"/>
      <c r="EC542" s="104"/>
      <c r="ED542" s="104"/>
      <c r="EE542" s="104"/>
      <c r="EF542" s="104"/>
      <c r="EG542" s="104"/>
      <c r="EH542" s="104"/>
      <c r="EI542" s="104"/>
      <c r="EJ542" s="104"/>
      <c r="EK542" s="104"/>
      <c r="EL542" s="104"/>
      <c r="EM542" s="104"/>
      <c r="EN542" s="104"/>
      <c r="EO542" s="104"/>
      <c r="EP542" s="104"/>
      <c r="EQ542" s="104"/>
      <c r="ER542" s="104"/>
      <c r="ES542" s="104"/>
      <c r="ET542" s="104"/>
      <c r="EU542" s="104"/>
      <c r="EV542" s="104"/>
      <c r="EW542" s="104"/>
      <c r="EX542" s="104"/>
      <c r="EY542" s="104"/>
      <c r="EZ542" s="104"/>
      <c r="FA542" s="104"/>
      <c r="FB542" s="104"/>
      <c r="FC542" s="104"/>
      <c r="FD542" s="104"/>
      <c r="FE542" s="104"/>
      <c r="FF542" s="104"/>
      <c r="FG542" s="104"/>
      <c r="FH542" s="104"/>
      <c r="FI542" s="104"/>
      <c r="FJ542" s="104"/>
      <c r="FK542" s="104"/>
      <c r="FL542" s="104"/>
      <c r="FM542" s="104"/>
      <c r="FN542" s="104"/>
      <c r="FO542" s="104"/>
      <c r="FP542" s="104"/>
      <c r="FQ542" s="104"/>
      <c r="FR542" s="104"/>
      <c r="FS542" s="104"/>
      <c r="FT542" s="104"/>
      <c r="FU542" s="104"/>
      <c r="FV542" s="104"/>
      <c r="FW542" s="104"/>
      <c r="FX542" s="104"/>
      <c r="FY542" s="104"/>
      <c r="FZ542" s="104"/>
      <c r="GA542" s="104"/>
      <c r="GB542" s="104"/>
      <c r="GC542" s="104"/>
      <c r="GD542" s="104"/>
      <c r="GE542" s="104"/>
      <c r="GF542" s="104"/>
      <c r="GG542" s="104"/>
      <c r="GH542" s="104"/>
      <c r="GI542" s="104"/>
      <c r="GJ542" s="104"/>
      <c r="GK542" s="104"/>
      <c r="GL542" s="104"/>
      <c r="GM542" s="104"/>
      <c r="GN542" s="104"/>
      <c r="GO542" s="104"/>
      <c r="GP542" s="104"/>
      <c r="GQ542" s="104"/>
      <c r="GR542" s="104"/>
      <c r="GS542" s="104"/>
      <c r="GT542" s="104"/>
    </row>
    <row r="543" spans="8:202" s="6" customFormat="1">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c r="EA543" s="104"/>
      <c r="EB543" s="104"/>
      <c r="EC543" s="104"/>
      <c r="ED543" s="104"/>
      <c r="EE543" s="104"/>
      <c r="EF543" s="104"/>
      <c r="EG543" s="104"/>
      <c r="EH543" s="104"/>
      <c r="EI543" s="104"/>
      <c r="EJ543" s="104"/>
      <c r="EK543" s="104"/>
      <c r="EL543" s="104"/>
      <c r="EM543" s="104"/>
      <c r="EN543" s="104"/>
      <c r="EO543" s="104"/>
      <c r="EP543" s="104"/>
      <c r="EQ543" s="104"/>
      <c r="ER543" s="104"/>
      <c r="ES543" s="104"/>
      <c r="ET543" s="104"/>
      <c r="EU543" s="104"/>
      <c r="EV543" s="104"/>
      <c r="EW543" s="104"/>
      <c r="EX543" s="104"/>
      <c r="EY543" s="104"/>
      <c r="EZ543" s="104"/>
      <c r="FA543" s="104"/>
      <c r="FB543" s="104"/>
      <c r="FC543" s="104"/>
      <c r="FD543" s="104"/>
      <c r="FE543" s="104"/>
      <c r="FF543" s="104"/>
      <c r="FG543" s="104"/>
      <c r="FH543" s="104"/>
      <c r="FI543" s="104"/>
      <c r="FJ543" s="104"/>
      <c r="FK543" s="104"/>
      <c r="FL543" s="104"/>
      <c r="FM543" s="104"/>
      <c r="FN543" s="104"/>
      <c r="FO543" s="104"/>
      <c r="FP543" s="104"/>
      <c r="FQ543" s="104"/>
      <c r="FR543" s="104"/>
      <c r="FS543" s="104"/>
      <c r="FT543" s="104"/>
      <c r="FU543" s="104"/>
      <c r="FV543" s="104"/>
      <c r="FW543" s="104"/>
      <c r="FX543" s="104"/>
      <c r="FY543" s="104"/>
      <c r="FZ543" s="104"/>
      <c r="GA543" s="104"/>
      <c r="GB543" s="104"/>
      <c r="GC543" s="104"/>
      <c r="GD543" s="104"/>
      <c r="GE543" s="104"/>
      <c r="GF543" s="104"/>
      <c r="GG543" s="104"/>
      <c r="GH543" s="104"/>
      <c r="GI543" s="104"/>
      <c r="GJ543" s="104"/>
      <c r="GK543" s="104"/>
      <c r="GL543" s="104"/>
      <c r="GM543" s="104"/>
      <c r="GN543" s="104"/>
      <c r="GO543" s="104"/>
      <c r="GP543" s="104"/>
      <c r="GQ543" s="104"/>
      <c r="GR543" s="104"/>
      <c r="GS543" s="104"/>
      <c r="GT543" s="104"/>
    </row>
    <row r="544" spans="8:202" s="6" customFormat="1">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c r="EA544" s="104"/>
      <c r="EB544" s="104"/>
      <c r="EC544" s="104"/>
      <c r="ED544" s="104"/>
      <c r="EE544" s="104"/>
      <c r="EF544" s="104"/>
      <c r="EG544" s="104"/>
      <c r="EH544" s="104"/>
      <c r="EI544" s="104"/>
      <c r="EJ544" s="104"/>
      <c r="EK544" s="104"/>
      <c r="EL544" s="104"/>
      <c r="EM544" s="104"/>
      <c r="EN544" s="104"/>
      <c r="EO544" s="104"/>
      <c r="EP544" s="104"/>
      <c r="EQ544" s="104"/>
      <c r="ER544" s="104"/>
      <c r="ES544" s="104"/>
      <c r="ET544" s="104"/>
      <c r="EU544" s="104"/>
      <c r="EV544" s="104"/>
      <c r="EW544" s="104"/>
      <c r="EX544" s="104"/>
      <c r="EY544" s="104"/>
      <c r="EZ544" s="104"/>
      <c r="FA544" s="104"/>
      <c r="FB544" s="104"/>
      <c r="FC544" s="104"/>
      <c r="FD544" s="104"/>
      <c r="FE544" s="104"/>
      <c r="FF544" s="104"/>
      <c r="FG544" s="104"/>
      <c r="FH544" s="104"/>
      <c r="FI544" s="104"/>
      <c r="FJ544" s="104"/>
      <c r="FK544" s="104"/>
      <c r="FL544" s="104"/>
      <c r="FM544" s="104"/>
      <c r="FN544" s="104"/>
      <c r="FO544" s="104"/>
      <c r="FP544" s="104"/>
      <c r="FQ544" s="104"/>
      <c r="FR544" s="104"/>
      <c r="FS544" s="104"/>
      <c r="FT544" s="104"/>
      <c r="FU544" s="104"/>
      <c r="FV544" s="104"/>
      <c r="FW544" s="104"/>
      <c r="FX544" s="104"/>
      <c r="FY544" s="104"/>
      <c r="FZ544" s="104"/>
      <c r="GA544" s="104"/>
      <c r="GB544" s="104"/>
      <c r="GC544" s="104"/>
      <c r="GD544" s="104"/>
      <c r="GE544" s="104"/>
      <c r="GF544" s="104"/>
      <c r="GG544" s="104"/>
      <c r="GH544" s="104"/>
      <c r="GI544" s="104"/>
      <c r="GJ544" s="104"/>
      <c r="GK544" s="104"/>
      <c r="GL544" s="104"/>
      <c r="GM544" s="104"/>
      <c r="GN544" s="104"/>
      <c r="GO544" s="104"/>
      <c r="GP544" s="104"/>
      <c r="GQ544" s="104"/>
      <c r="GR544" s="104"/>
      <c r="GS544" s="104"/>
      <c r="GT544" s="104"/>
    </row>
    <row r="545" spans="8:202" s="6" customFormat="1">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c r="EA545" s="104"/>
      <c r="EB545" s="104"/>
      <c r="EC545" s="104"/>
      <c r="ED545" s="104"/>
      <c r="EE545" s="104"/>
      <c r="EF545" s="104"/>
      <c r="EG545" s="104"/>
      <c r="EH545" s="104"/>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4"/>
      <c r="FU545" s="104"/>
      <c r="FV545" s="104"/>
      <c r="FW545" s="104"/>
      <c r="FX545" s="104"/>
      <c r="FY545" s="104"/>
      <c r="FZ545" s="104"/>
      <c r="GA545" s="104"/>
      <c r="GB545" s="104"/>
      <c r="GC545" s="104"/>
      <c r="GD545" s="104"/>
      <c r="GE545" s="104"/>
      <c r="GF545" s="104"/>
      <c r="GG545" s="104"/>
      <c r="GH545" s="104"/>
      <c r="GI545" s="104"/>
      <c r="GJ545" s="104"/>
      <c r="GK545" s="104"/>
      <c r="GL545" s="104"/>
      <c r="GM545" s="104"/>
      <c r="GN545" s="104"/>
      <c r="GO545" s="104"/>
      <c r="GP545" s="104"/>
      <c r="GQ545" s="104"/>
      <c r="GR545" s="104"/>
      <c r="GS545" s="104"/>
      <c r="GT545" s="104"/>
    </row>
    <row r="546" spans="8:202" s="6" customFormat="1">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c r="EA546" s="104"/>
      <c r="EB546" s="104"/>
      <c r="EC546" s="104"/>
      <c r="ED546" s="104"/>
      <c r="EE546" s="104"/>
      <c r="EF546" s="104"/>
      <c r="EG546" s="104"/>
      <c r="EH546" s="104"/>
      <c r="EI546" s="104"/>
      <c r="EJ546" s="104"/>
      <c r="EK546" s="104"/>
      <c r="EL546" s="104"/>
      <c r="EM546" s="104"/>
      <c r="EN546" s="104"/>
      <c r="EO546" s="104"/>
      <c r="EP546" s="104"/>
      <c r="EQ546" s="104"/>
      <c r="ER546" s="104"/>
      <c r="ES546" s="104"/>
      <c r="ET546" s="104"/>
      <c r="EU546" s="104"/>
      <c r="EV546" s="104"/>
      <c r="EW546" s="104"/>
      <c r="EX546" s="104"/>
      <c r="EY546" s="104"/>
      <c r="EZ546" s="104"/>
      <c r="FA546" s="104"/>
      <c r="FB546" s="104"/>
      <c r="FC546" s="104"/>
      <c r="FD546" s="104"/>
      <c r="FE546" s="104"/>
      <c r="FF546" s="104"/>
      <c r="FG546" s="104"/>
      <c r="FH546" s="104"/>
      <c r="FI546" s="104"/>
      <c r="FJ546" s="104"/>
      <c r="FK546" s="104"/>
      <c r="FL546" s="104"/>
      <c r="FM546" s="104"/>
      <c r="FN546" s="104"/>
      <c r="FO546" s="104"/>
      <c r="FP546" s="104"/>
      <c r="FQ546" s="104"/>
      <c r="FR546" s="104"/>
      <c r="FS546" s="104"/>
      <c r="FT546" s="104"/>
      <c r="FU546" s="104"/>
      <c r="FV546" s="104"/>
      <c r="FW546" s="104"/>
      <c r="FX546" s="104"/>
      <c r="FY546" s="104"/>
      <c r="FZ546" s="104"/>
      <c r="GA546" s="104"/>
      <c r="GB546" s="104"/>
      <c r="GC546" s="104"/>
      <c r="GD546" s="104"/>
      <c r="GE546" s="104"/>
      <c r="GF546" s="104"/>
      <c r="GG546" s="104"/>
      <c r="GH546" s="104"/>
      <c r="GI546" s="104"/>
      <c r="GJ546" s="104"/>
      <c r="GK546" s="104"/>
      <c r="GL546" s="104"/>
      <c r="GM546" s="104"/>
      <c r="GN546" s="104"/>
      <c r="GO546" s="104"/>
      <c r="GP546" s="104"/>
      <c r="GQ546" s="104"/>
      <c r="GR546" s="104"/>
      <c r="GS546" s="104"/>
      <c r="GT546" s="104"/>
    </row>
    <row r="547" spans="8:202" s="6" customFormat="1">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c r="EA547" s="104"/>
      <c r="EB547" s="104"/>
      <c r="EC547" s="104"/>
      <c r="ED547" s="104"/>
      <c r="EE547" s="104"/>
      <c r="EF547" s="104"/>
      <c r="EG547" s="104"/>
      <c r="EH547" s="104"/>
      <c r="EI547" s="104"/>
      <c r="EJ547" s="104"/>
      <c r="EK547" s="104"/>
      <c r="EL547" s="104"/>
      <c r="EM547" s="104"/>
      <c r="EN547" s="104"/>
      <c r="EO547" s="104"/>
      <c r="EP547" s="104"/>
      <c r="EQ547" s="104"/>
      <c r="ER547" s="104"/>
      <c r="ES547" s="104"/>
      <c r="ET547" s="104"/>
      <c r="EU547" s="104"/>
      <c r="EV547" s="104"/>
      <c r="EW547" s="104"/>
      <c r="EX547" s="104"/>
      <c r="EY547" s="104"/>
      <c r="EZ547" s="104"/>
      <c r="FA547" s="104"/>
      <c r="FB547" s="104"/>
      <c r="FC547" s="104"/>
      <c r="FD547" s="104"/>
      <c r="FE547" s="104"/>
      <c r="FF547" s="104"/>
      <c r="FG547" s="104"/>
      <c r="FH547" s="104"/>
      <c r="FI547" s="104"/>
      <c r="FJ547" s="104"/>
      <c r="FK547" s="104"/>
      <c r="FL547" s="104"/>
      <c r="FM547" s="104"/>
      <c r="FN547" s="104"/>
      <c r="FO547" s="104"/>
      <c r="FP547" s="104"/>
      <c r="FQ547" s="104"/>
      <c r="FR547" s="104"/>
      <c r="FS547" s="104"/>
      <c r="FT547" s="104"/>
      <c r="FU547" s="104"/>
      <c r="FV547" s="104"/>
      <c r="FW547" s="104"/>
      <c r="FX547" s="104"/>
      <c r="FY547" s="104"/>
      <c r="FZ547" s="104"/>
      <c r="GA547" s="104"/>
      <c r="GB547" s="104"/>
      <c r="GC547" s="104"/>
      <c r="GD547" s="104"/>
      <c r="GE547" s="104"/>
      <c r="GF547" s="104"/>
      <c r="GG547" s="104"/>
      <c r="GH547" s="104"/>
      <c r="GI547" s="104"/>
      <c r="GJ547" s="104"/>
      <c r="GK547" s="104"/>
      <c r="GL547" s="104"/>
      <c r="GM547" s="104"/>
      <c r="GN547" s="104"/>
      <c r="GO547" s="104"/>
      <c r="GP547" s="104"/>
      <c r="GQ547" s="104"/>
      <c r="GR547" s="104"/>
      <c r="GS547" s="104"/>
      <c r="GT547" s="104"/>
    </row>
    <row r="548" spans="8:202" s="6" customFormat="1">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c r="EA548" s="104"/>
      <c r="EB548" s="104"/>
      <c r="EC548" s="104"/>
      <c r="ED548" s="104"/>
      <c r="EE548" s="104"/>
      <c r="EF548" s="104"/>
      <c r="EG548" s="104"/>
      <c r="EH548" s="104"/>
      <c r="EI548" s="104"/>
      <c r="EJ548" s="104"/>
      <c r="EK548" s="104"/>
      <c r="EL548" s="104"/>
      <c r="EM548" s="104"/>
      <c r="EN548" s="104"/>
      <c r="EO548" s="104"/>
      <c r="EP548" s="104"/>
      <c r="EQ548" s="104"/>
      <c r="ER548" s="104"/>
      <c r="ES548" s="104"/>
      <c r="ET548" s="104"/>
      <c r="EU548" s="104"/>
      <c r="EV548" s="104"/>
      <c r="EW548" s="104"/>
      <c r="EX548" s="104"/>
      <c r="EY548" s="104"/>
      <c r="EZ548" s="104"/>
      <c r="FA548" s="104"/>
      <c r="FB548" s="104"/>
      <c r="FC548" s="104"/>
      <c r="FD548" s="104"/>
      <c r="FE548" s="104"/>
      <c r="FF548" s="104"/>
      <c r="FG548" s="104"/>
      <c r="FH548" s="104"/>
      <c r="FI548" s="104"/>
      <c r="FJ548" s="104"/>
      <c r="FK548" s="104"/>
      <c r="FL548" s="104"/>
      <c r="FM548" s="104"/>
      <c r="FN548" s="104"/>
      <c r="FO548" s="104"/>
      <c r="FP548" s="104"/>
      <c r="FQ548" s="104"/>
      <c r="FR548" s="104"/>
      <c r="FS548" s="104"/>
      <c r="FT548" s="104"/>
      <c r="FU548" s="104"/>
      <c r="FV548" s="104"/>
      <c r="FW548" s="104"/>
      <c r="FX548" s="104"/>
      <c r="FY548" s="104"/>
      <c r="FZ548" s="104"/>
      <c r="GA548" s="104"/>
      <c r="GB548" s="104"/>
      <c r="GC548" s="104"/>
      <c r="GD548" s="104"/>
      <c r="GE548" s="104"/>
      <c r="GF548" s="104"/>
      <c r="GG548" s="104"/>
      <c r="GH548" s="104"/>
      <c r="GI548" s="104"/>
      <c r="GJ548" s="104"/>
      <c r="GK548" s="104"/>
      <c r="GL548" s="104"/>
      <c r="GM548" s="104"/>
      <c r="GN548" s="104"/>
      <c r="GO548" s="104"/>
      <c r="GP548" s="104"/>
      <c r="GQ548" s="104"/>
      <c r="GR548" s="104"/>
      <c r="GS548" s="104"/>
      <c r="GT548" s="104"/>
    </row>
    <row r="549" spans="8:202" s="6" customFormat="1">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c r="EA549" s="104"/>
      <c r="EB549" s="104"/>
      <c r="EC549" s="104"/>
      <c r="ED549" s="104"/>
      <c r="EE549" s="104"/>
      <c r="EF549" s="104"/>
      <c r="EG549" s="104"/>
      <c r="EH549" s="104"/>
      <c r="EI549" s="104"/>
      <c r="EJ549" s="104"/>
      <c r="EK549" s="104"/>
      <c r="EL549" s="104"/>
      <c r="EM549" s="104"/>
      <c r="EN549" s="104"/>
      <c r="EO549" s="104"/>
      <c r="EP549" s="104"/>
      <c r="EQ549" s="104"/>
      <c r="ER549" s="104"/>
      <c r="ES549" s="104"/>
      <c r="ET549" s="104"/>
      <c r="EU549" s="104"/>
      <c r="EV549" s="104"/>
      <c r="EW549" s="104"/>
      <c r="EX549" s="104"/>
      <c r="EY549" s="104"/>
      <c r="EZ549" s="104"/>
      <c r="FA549" s="104"/>
      <c r="FB549" s="104"/>
      <c r="FC549" s="104"/>
      <c r="FD549" s="104"/>
      <c r="FE549" s="104"/>
      <c r="FF549" s="104"/>
      <c r="FG549" s="104"/>
      <c r="FH549" s="104"/>
      <c r="FI549" s="104"/>
      <c r="FJ549" s="104"/>
      <c r="FK549" s="104"/>
      <c r="FL549" s="104"/>
      <c r="FM549" s="104"/>
      <c r="FN549" s="104"/>
      <c r="FO549" s="104"/>
      <c r="FP549" s="104"/>
      <c r="FQ549" s="104"/>
      <c r="FR549" s="104"/>
      <c r="FS549" s="104"/>
      <c r="FT549" s="104"/>
      <c r="FU549" s="104"/>
      <c r="FV549" s="104"/>
      <c r="FW549" s="104"/>
      <c r="FX549" s="104"/>
      <c r="FY549" s="104"/>
      <c r="FZ549" s="104"/>
      <c r="GA549" s="104"/>
      <c r="GB549" s="104"/>
      <c r="GC549" s="104"/>
      <c r="GD549" s="104"/>
      <c r="GE549" s="104"/>
      <c r="GF549" s="104"/>
      <c r="GG549" s="104"/>
      <c r="GH549" s="104"/>
      <c r="GI549" s="104"/>
      <c r="GJ549" s="104"/>
      <c r="GK549" s="104"/>
      <c r="GL549" s="104"/>
      <c r="GM549" s="104"/>
      <c r="GN549" s="104"/>
      <c r="GO549" s="104"/>
      <c r="GP549" s="104"/>
      <c r="GQ549" s="104"/>
      <c r="GR549" s="104"/>
      <c r="GS549" s="104"/>
      <c r="GT549" s="104"/>
    </row>
    <row r="550" spans="8:202" s="6" customFormat="1">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c r="EA550" s="104"/>
      <c r="EB550" s="104"/>
      <c r="EC550" s="104"/>
      <c r="ED550" s="104"/>
      <c r="EE550" s="104"/>
      <c r="EF550" s="104"/>
      <c r="EG550" s="104"/>
      <c r="EH550" s="104"/>
      <c r="EI550" s="104"/>
      <c r="EJ550" s="104"/>
      <c r="EK550" s="104"/>
      <c r="EL550" s="104"/>
      <c r="EM550" s="104"/>
      <c r="EN550" s="104"/>
      <c r="EO550" s="104"/>
      <c r="EP550" s="104"/>
      <c r="EQ550" s="104"/>
      <c r="ER550" s="104"/>
      <c r="ES550" s="104"/>
      <c r="ET550" s="104"/>
      <c r="EU550" s="104"/>
      <c r="EV550" s="104"/>
      <c r="EW550" s="104"/>
      <c r="EX550" s="104"/>
      <c r="EY550" s="104"/>
      <c r="EZ550" s="104"/>
      <c r="FA550" s="104"/>
      <c r="FB550" s="104"/>
      <c r="FC550" s="104"/>
      <c r="FD550" s="104"/>
      <c r="FE550" s="104"/>
      <c r="FF550" s="104"/>
      <c r="FG550" s="104"/>
      <c r="FH550" s="104"/>
      <c r="FI550" s="104"/>
      <c r="FJ550" s="104"/>
      <c r="FK550" s="104"/>
      <c r="FL550" s="104"/>
      <c r="FM550" s="104"/>
      <c r="FN550" s="104"/>
      <c r="FO550" s="104"/>
      <c r="FP550" s="104"/>
      <c r="FQ550" s="104"/>
      <c r="FR550" s="104"/>
      <c r="FS550" s="104"/>
      <c r="FT550" s="104"/>
      <c r="FU550" s="104"/>
      <c r="FV550" s="104"/>
      <c r="FW550" s="104"/>
      <c r="FX550" s="104"/>
      <c r="FY550" s="104"/>
      <c r="FZ550" s="104"/>
      <c r="GA550" s="104"/>
      <c r="GB550" s="104"/>
      <c r="GC550" s="104"/>
      <c r="GD550" s="104"/>
      <c r="GE550" s="104"/>
      <c r="GF550" s="104"/>
      <c r="GG550" s="104"/>
      <c r="GH550" s="104"/>
      <c r="GI550" s="104"/>
      <c r="GJ550" s="104"/>
      <c r="GK550" s="104"/>
      <c r="GL550" s="104"/>
      <c r="GM550" s="104"/>
      <c r="GN550" s="104"/>
      <c r="GO550" s="104"/>
      <c r="GP550" s="104"/>
      <c r="GQ550" s="104"/>
      <c r="GR550" s="104"/>
      <c r="GS550" s="104"/>
      <c r="GT550" s="104"/>
    </row>
    <row r="551" spans="8:202" s="6" customFormat="1">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c r="EA551" s="104"/>
      <c r="EB551" s="104"/>
      <c r="EC551" s="104"/>
      <c r="ED551" s="104"/>
      <c r="EE551" s="104"/>
      <c r="EF551" s="104"/>
      <c r="EG551" s="104"/>
      <c r="EH551" s="104"/>
      <c r="EI551" s="104"/>
      <c r="EJ551" s="104"/>
      <c r="EK551" s="104"/>
      <c r="EL551" s="104"/>
      <c r="EM551" s="104"/>
      <c r="EN551" s="104"/>
      <c r="EO551" s="104"/>
      <c r="EP551" s="104"/>
      <c r="EQ551" s="104"/>
      <c r="ER551" s="104"/>
      <c r="ES551" s="104"/>
      <c r="ET551" s="104"/>
      <c r="EU551" s="104"/>
      <c r="EV551" s="104"/>
      <c r="EW551" s="104"/>
      <c r="EX551" s="104"/>
      <c r="EY551" s="104"/>
      <c r="EZ551" s="104"/>
      <c r="FA551" s="104"/>
      <c r="FB551" s="104"/>
      <c r="FC551" s="104"/>
      <c r="FD551" s="104"/>
      <c r="FE551" s="104"/>
      <c r="FF551" s="104"/>
      <c r="FG551" s="104"/>
      <c r="FH551" s="104"/>
      <c r="FI551" s="104"/>
      <c r="FJ551" s="104"/>
      <c r="FK551" s="104"/>
      <c r="FL551" s="104"/>
      <c r="FM551" s="104"/>
      <c r="FN551" s="104"/>
      <c r="FO551" s="104"/>
      <c r="FP551" s="104"/>
      <c r="FQ551" s="104"/>
      <c r="FR551" s="104"/>
      <c r="FS551" s="104"/>
      <c r="FT551" s="104"/>
      <c r="FU551" s="104"/>
      <c r="FV551" s="104"/>
      <c r="FW551" s="104"/>
      <c r="FX551" s="104"/>
      <c r="FY551" s="104"/>
      <c r="FZ551" s="104"/>
      <c r="GA551" s="104"/>
      <c r="GB551" s="104"/>
      <c r="GC551" s="104"/>
      <c r="GD551" s="104"/>
      <c r="GE551" s="104"/>
      <c r="GF551" s="104"/>
      <c r="GG551" s="104"/>
      <c r="GH551" s="104"/>
      <c r="GI551" s="104"/>
      <c r="GJ551" s="104"/>
      <c r="GK551" s="104"/>
      <c r="GL551" s="104"/>
      <c r="GM551" s="104"/>
      <c r="GN551" s="104"/>
      <c r="GO551" s="104"/>
      <c r="GP551" s="104"/>
      <c r="GQ551" s="104"/>
      <c r="GR551" s="104"/>
      <c r="GS551" s="104"/>
      <c r="GT551" s="104"/>
    </row>
    <row r="552" spans="8:202" s="6" customFormat="1">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c r="EA552" s="104"/>
      <c r="EB552" s="104"/>
      <c r="EC552" s="104"/>
      <c r="ED552" s="104"/>
      <c r="EE552" s="104"/>
      <c r="EF552" s="104"/>
      <c r="EG552" s="104"/>
      <c r="EH552" s="104"/>
      <c r="EI552" s="104"/>
      <c r="EJ552" s="104"/>
      <c r="EK552" s="104"/>
      <c r="EL552" s="104"/>
      <c r="EM552" s="104"/>
      <c r="EN552" s="104"/>
      <c r="EO552" s="104"/>
      <c r="EP552" s="104"/>
      <c r="EQ552" s="104"/>
      <c r="ER552" s="104"/>
      <c r="ES552" s="104"/>
      <c r="ET552" s="104"/>
      <c r="EU552" s="104"/>
      <c r="EV552" s="104"/>
      <c r="EW552" s="104"/>
      <c r="EX552" s="104"/>
      <c r="EY552" s="104"/>
      <c r="EZ552" s="104"/>
      <c r="FA552" s="104"/>
      <c r="FB552" s="104"/>
      <c r="FC552" s="104"/>
      <c r="FD552" s="104"/>
      <c r="FE552" s="104"/>
      <c r="FF552" s="104"/>
      <c r="FG552" s="104"/>
      <c r="FH552" s="104"/>
      <c r="FI552" s="104"/>
      <c r="FJ552" s="104"/>
      <c r="FK552" s="104"/>
      <c r="FL552" s="104"/>
      <c r="FM552" s="104"/>
      <c r="FN552" s="104"/>
      <c r="FO552" s="104"/>
      <c r="FP552" s="104"/>
      <c r="FQ552" s="104"/>
      <c r="FR552" s="104"/>
      <c r="FS552" s="104"/>
      <c r="FT552" s="104"/>
      <c r="FU552" s="104"/>
      <c r="FV552" s="104"/>
      <c r="FW552" s="104"/>
      <c r="FX552" s="104"/>
      <c r="FY552" s="104"/>
      <c r="FZ552" s="104"/>
      <c r="GA552" s="104"/>
      <c r="GB552" s="104"/>
      <c r="GC552" s="104"/>
      <c r="GD552" s="104"/>
      <c r="GE552" s="104"/>
      <c r="GF552" s="104"/>
      <c r="GG552" s="104"/>
      <c r="GH552" s="104"/>
      <c r="GI552" s="104"/>
      <c r="GJ552" s="104"/>
      <c r="GK552" s="104"/>
      <c r="GL552" s="104"/>
      <c r="GM552" s="104"/>
      <c r="GN552" s="104"/>
      <c r="GO552" s="104"/>
      <c r="GP552" s="104"/>
      <c r="GQ552" s="104"/>
      <c r="GR552" s="104"/>
      <c r="GS552" s="104"/>
      <c r="GT552" s="104"/>
    </row>
    <row r="553" spans="8:202" s="6" customFormat="1">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c r="EA553" s="104"/>
      <c r="EB553" s="104"/>
      <c r="EC553" s="104"/>
      <c r="ED553" s="104"/>
      <c r="EE553" s="104"/>
      <c r="EF553" s="104"/>
      <c r="EG553" s="104"/>
      <c r="EH553" s="104"/>
      <c r="EI553" s="104"/>
      <c r="EJ553" s="104"/>
      <c r="EK553" s="104"/>
      <c r="EL553" s="104"/>
      <c r="EM553" s="104"/>
      <c r="EN553" s="104"/>
      <c r="EO553" s="104"/>
      <c r="EP553" s="104"/>
      <c r="EQ553" s="104"/>
      <c r="ER553" s="104"/>
      <c r="ES553" s="104"/>
      <c r="ET553" s="104"/>
      <c r="EU553" s="104"/>
      <c r="EV553" s="104"/>
      <c r="EW553" s="104"/>
      <c r="EX553" s="104"/>
      <c r="EY553" s="104"/>
      <c r="EZ553" s="104"/>
      <c r="FA553" s="104"/>
      <c r="FB553" s="104"/>
      <c r="FC553" s="104"/>
      <c r="FD553" s="104"/>
      <c r="FE553" s="104"/>
      <c r="FF553" s="104"/>
      <c r="FG553" s="104"/>
      <c r="FH553" s="104"/>
      <c r="FI553" s="104"/>
      <c r="FJ553" s="104"/>
      <c r="FK553" s="104"/>
      <c r="FL553" s="104"/>
      <c r="FM553" s="104"/>
      <c r="FN553" s="104"/>
      <c r="FO553" s="104"/>
      <c r="FP553" s="104"/>
      <c r="FQ553" s="104"/>
      <c r="FR553" s="104"/>
      <c r="FS553" s="104"/>
      <c r="FT553" s="104"/>
      <c r="FU553" s="104"/>
      <c r="FV553" s="104"/>
      <c r="FW553" s="104"/>
      <c r="FX553" s="104"/>
      <c r="FY553" s="104"/>
      <c r="FZ553" s="104"/>
      <c r="GA553" s="104"/>
      <c r="GB553" s="104"/>
      <c r="GC553" s="104"/>
      <c r="GD553" s="104"/>
      <c r="GE553" s="104"/>
      <c r="GF553" s="104"/>
      <c r="GG553" s="104"/>
      <c r="GH553" s="104"/>
      <c r="GI553" s="104"/>
      <c r="GJ553" s="104"/>
      <c r="GK553" s="104"/>
      <c r="GL553" s="104"/>
      <c r="GM553" s="104"/>
      <c r="GN553" s="104"/>
      <c r="GO553" s="104"/>
      <c r="GP553" s="104"/>
      <c r="GQ553" s="104"/>
      <c r="GR553" s="104"/>
      <c r="GS553" s="104"/>
      <c r="GT553" s="104"/>
    </row>
    <row r="554" spans="8:202" s="6" customFormat="1">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c r="EA554" s="104"/>
      <c r="EB554" s="104"/>
      <c r="EC554" s="104"/>
      <c r="ED554" s="104"/>
      <c r="EE554" s="104"/>
      <c r="EF554" s="104"/>
      <c r="EG554" s="104"/>
      <c r="EH554" s="104"/>
      <c r="EI554" s="104"/>
      <c r="EJ554" s="104"/>
      <c r="EK554" s="104"/>
      <c r="EL554" s="104"/>
      <c r="EM554" s="104"/>
      <c r="EN554" s="104"/>
      <c r="EO554" s="104"/>
      <c r="EP554" s="104"/>
      <c r="EQ554" s="104"/>
      <c r="ER554" s="104"/>
      <c r="ES554" s="104"/>
      <c r="ET554" s="104"/>
      <c r="EU554" s="104"/>
      <c r="EV554" s="104"/>
      <c r="EW554" s="104"/>
      <c r="EX554" s="104"/>
      <c r="EY554" s="104"/>
      <c r="EZ554" s="104"/>
      <c r="FA554" s="104"/>
      <c r="FB554" s="104"/>
      <c r="FC554" s="104"/>
      <c r="FD554" s="104"/>
      <c r="FE554" s="104"/>
      <c r="FF554" s="104"/>
      <c r="FG554" s="104"/>
      <c r="FH554" s="104"/>
      <c r="FI554" s="104"/>
      <c r="FJ554" s="104"/>
      <c r="FK554" s="104"/>
      <c r="FL554" s="104"/>
      <c r="FM554" s="104"/>
      <c r="FN554" s="104"/>
      <c r="FO554" s="104"/>
      <c r="FP554" s="104"/>
      <c r="FQ554" s="104"/>
      <c r="FR554" s="104"/>
      <c r="FS554" s="104"/>
      <c r="FT554" s="104"/>
      <c r="FU554" s="104"/>
      <c r="FV554" s="104"/>
      <c r="FW554" s="104"/>
      <c r="FX554" s="104"/>
      <c r="FY554" s="104"/>
      <c r="FZ554" s="104"/>
      <c r="GA554" s="104"/>
      <c r="GB554" s="104"/>
      <c r="GC554" s="104"/>
      <c r="GD554" s="104"/>
      <c r="GE554" s="104"/>
      <c r="GF554" s="104"/>
      <c r="GG554" s="104"/>
      <c r="GH554" s="104"/>
      <c r="GI554" s="104"/>
      <c r="GJ554" s="104"/>
      <c r="GK554" s="104"/>
      <c r="GL554" s="104"/>
      <c r="GM554" s="104"/>
      <c r="GN554" s="104"/>
      <c r="GO554" s="104"/>
      <c r="GP554" s="104"/>
      <c r="GQ554" s="104"/>
      <c r="GR554" s="104"/>
      <c r="GS554" s="104"/>
      <c r="GT554" s="104"/>
    </row>
    <row r="555" spans="8:202" s="6" customFormat="1">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c r="EA555" s="104"/>
      <c r="EB555" s="104"/>
      <c r="EC555" s="104"/>
      <c r="ED555" s="104"/>
      <c r="EE555" s="104"/>
      <c r="EF555" s="104"/>
      <c r="EG555" s="104"/>
      <c r="EH555" s="104"/>
      <c r="EI555" s="104"/>
      <c r="EJ555" s="104"/>
      <c r="EK555" s="104"/>
      <c r="EL555" s="104"/>
      <c r="EM555" s="104"/>
      <c r="EN555" s="104"/>
      <c r="EO555" s="104"/>
      <c r="EP555" s="104"/>
      <c r="EQ555" s="104"/>
      <c r="ER555" s="104"/>
      <c r="ES555" s="104"/>
      <c r="ET555" s="104"/>
      <c r="EU555" s="104"/>
      <c r="EV555" s="104"/>
      <c r="EW555" s="104"/>
      <c r="EX555" s="104"/>
      <c r="EY555" s="104"/>
      <c r="EZ555" s="104"/>
      <c r="FA555" s="104"/>
      <c r="FB555" s="104"/>
      <c r="FC555" s="104"/>
      <c r="FD555" s="104"/>
      <c r="FE555" s="104"/>
      <c r="FF555" s="104"/>
      <c r="FG555" s="104"/>
      <c r="FH555" s="104"/>
      <c r="FI555" s="104"/>
      <c r="FJ555" s="104"/>
      <c r="FK555" s="104"/>
      <c r="FL555" s="104"/>
      <c r="FM555" s="104"/>
      <c r="FN555" s="104"/>
      <c r="FO555" s="104"/>
      <c r="FP555" s="104"/>
      <c r="FQ555" s="104"/>
      <c r="FR555" s="104"/>
      <c r="FS555" s="104"/>
      <c r="FT555" s="104"/>
      <c r="FU555" s="104"/>
      <c r="FV555" s="104"/>
      <c r="FW555" s="104"/>
      <c r="FX555" s="104"/>
      <c r="FY555" s="104"/>
      <c r="FZ555" s="104"/>
      <c r="GA555" s="104"/>
      <c r="GB555" s="104"/>
      <c r="GC555" s="104"/>
      <c r="GD555" s="104"/>
      <c r="GE555" s="104"/>
      <c r="GF555" s="104"/>
      <c r="GG555" s="104"/>
      <c r="GH555" s="104"/>
      <c r="GI555" s="104"/>
      <c r="GJ555" s="104"/>
      <c r="GK555" s="104"/>
      <c r="GL555" s="104"/>
      <c r="GM555" s="104"/>
      <c r="GN555" s="104"/>
      <c r="GO555" s="104"/>
      <c r="GP555" s="104"/>
      <c r="GQ555" s="104"/>
      <c r="GR555" s="104"/>
      <c r="GS555" s="104"/>
      <c r="GT555" s="104"/>
    </row>
    <row r="556" spans="8:202" s="6" customFormat="1">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c r="EA556" s="104"/>
      <c r="EB556" s="104"/>
      <c r="EC556" s="104"/>
      <c r="ED556" s="104"/>
      <c r="EE556" s="104"/>
      <c r="EF556" s="104"/>
      <c r="EG556" s="104"/>
      <c r="EH556" s="104"/>
      <c r="EI556" s="104"/>
      <c r="EJ556" s="104"/>
      <c r="EK556" s="104"/>
      <c r="EL556" s="104"/>
      <c r="EM556" s="104"/>
      <c r="EN556" s="104"/>
      <c r="EO556" s="104"/>
      <c r="EP556" s="104"/>
      <c r="EQ556" s="104"/>
      <c r="ER556" s="104"/>
      <c r="ES556" s="104"/>
      <c r="ET556" s="104"/>
      <c r="EU556" s="104"/>
      <c r="EV556" s="104"/>
      <c r="EW556" s="104"/>
      <c r="EX556" s="104"/>
      <c r="EY556" s="104"/>
      <c r="EZ556" s="104"/>
      <c r="FA556" s="104"/>
      <c r="FB556" s="104"/>
      <c r="FC556" s="104"/>
      <c r="FD556" s="104"/>
      <c r="FE556" s="104"/>
      <c r="FF556" s="104"/>
      <c r="FG556" s="104"/>
      <c r="FH556" s="104"/>
      <c r="FI556" s="104"/>
      <c r="FJ556" s="104"/>
      <c r="FK556" s="104"/>
      <c r="FL556" s="104"/>
      <c r="FM556" s="104"/>
      <c r="FN556" s="104"/>
      <c r="FO556" s="104"/>
      <c r="FP556" s="104"/>
      <c r="FQ556" s="104"/>
      <c r="FR556" s="104"/>
      <c r="FS556" s="104"/>
      <c r="FT556" s="104"/>
      <c r="FU556" s="104"/>
      <c r="FV556" s="104"/>
      <c r="FW556" s="104"/>
      <c r="FX556" s="104"/>
      <c r="FY556" s="104"/>
      <c r="FZ556" s="104"/>
      <c r="GA556" s="104"/>
      <c r="GB556" s="104"/>
      <c r="GC556" s="104"/>
      <c r="GD556" s="104"/>
      <c r="GE556" s="104"/>
      <c r="GF556" s="104"/>
      <c r="GG556" s="104"/>
      <c r="GH556" s="104"/>
      <c r="GI556" s="104"/>
      <c r="GJ556" s="104"/>
      <c r="GK556" s="104"/>
      <c r="GL556" s="104"/>
      <c r="GM556" s="104"/>
      <c r="GN556" s="104"/>
      <c r="GO556" s="104"/>
      <c r="GP556" s="104"/>
      <c r="GQ556" s="104"/>
      <c r="GR556" s="104"/>
      <c r="GS556" s="104"/>
      <c r="GT556" s="104"/>
    </row>
    <row r="557" spans="8:202" s="6" customFormat="1">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c r="EA557" s="104"/>
      <c r="EB557" s="104"/>
      <c r="EC557" s="104"/>
      <c r="ED557" s="104"/>
      <c r="EE557" s="104"/>
      <c r="EF557" s="104"/>
      <c r="EG557" s="104"/>
      <c r="EH557" s="104"/>
      <c r="EI557" s="104"/>
      <c r="EJ557" s="104"/>
      <c r="EK557" s="104"/>
      <c r="EL557" s="104"/>
      <c r="EM557" s="104"/>
      <c r="EN557" s="104"/>
      <c r="EO557" s="104"/>
      <c r="EP557" s="104"/>
      <c r="EQ557" s="104"/>
      <c r="ER557" s="104"/>
      <c r="ES557" s="104"/>
      <c r="ET557" s="104"/>
      <c r="EU557" s="104"/>
      <c r="EV557" s="104"/>
      <c r="EW557" s="104"/>
      <c r="EX557" s="104"/>
      <c r="EY557" s="104"/>
      <c r="EZ557" s="104"/>
      <c r="FA557" s="104"/>
      <c r="FB557" s="104"/>
      <c r="FC557" s="104"/>
      <c r="FD557" s="104"/>
      <c r="FE557" s="104"/>
      <c r="FF557" s="104"/>
      <c r="FG557" s="104"/>
      <c r="FH557" s="104"/>
      <c r="FI557" s="104"/>
      <c r="FJ557" s="104"/>
      <c r="FK557" s="104"/>
      <c r="FL557" s="104"/>
      <c r="FM557" s="104"/>
      <c r="FN557" s="104"/>
      <c r="FO557" s="104"/>
      <c r="FP557" s="104"/>
      <c r="FQ557" s="104"/>
      <c r="FR557" s="104"/>
      <c r="FS557" s="104"/>
      <c r="FT557" s="104"/>
      <c r="FU557" s="104"/>
      <c r="FV557" s="104"/>
      <c r="FW557" s="104"/>
      <c r="FX557" s="104"/>
      <c r="FY557" s="104"/>
      <c r="FZ557" s="104"/>
      <c r="GA557" s="104"/>
      <c r="GB557" s="104"/>
      <c r="GC557" s="104"/>
      <c r="GD557" s="104"/>
      <c r="GE557" s="104"/>
      <c r="GF557" s="104"/>
      <c r="GG557" s="104"/>
      <c r="GH557" s="104"/>
      <c r="GI557" s="104"/>
      <c r="GJ557" s="104"/>
      <c r="GK557" s="104"/>
      <c r="GL557" s="104"/>
      <c r="GM557" s="104"/>
      <c r="GN557" s="104"/>
      <c r="GO557" s="104"/>
      <c r="GP557" s="104"/>
      <c r="GQ557" s="104"/>
      <c r="GR557" s="104"/>
      <c r="GS557" s="104"/>
      <c r="GT557" s="104"/>
    </row>
    <row r="558" spans="8:202" s="6" customFormat="1">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c r="EA558" s="104"/>
      <c r="EB558" s="104"/>
      <c r="EC558" s="104"/>
      <c r="ED558" s="104"/>
      <c r="EE558" s="104"/>
      <c r="EF558" s="104"/>
      <c r="EG558" s="104"/>
      <c r="EH558" s="104"/>
      <c r="EI558" s="104"/>
      <c r="EJ558" s="104"/>
      <c r="EK558" s="104"/>
      <c r="EL558" s="104"/>
      <c r="EM558" s="104"/>
      <c r="EN558" s="104"/>
      <c r="EO558" s="104"/>
      <c r="EP558" s="104"/>
      <c r="EQ558" s="104"/>
      <c r="ER558" s="104"/>
      <c r="ES558" s="104"/>
      <c r="ET558" s="104"/>
      <c r="EU558" s="104"/>
      <c r="EV558" s="104"/>
      <c r="EW558" s="104"/>
      <c r="EX558" s="104"/>
      <c r="EY558" s="104"/>
      <c r="EZ558" s="104"/>
      <c r="FA558" s="104"/>
      <c r="FB558" s="104"/>
      <c r="FC558" s="104"/>
      <c r="FD558" s="104"/>
      <c r="FE558" s="104"/>
      <c r="FF558" s="104"/>
      <c r="FG558" s="104"/>
      <c r="FH558" s="104"/>
      <c r="FI558" s="104"/>
      <c r="FJ558" s="104"/>
      <c r="FK558" s="104"/>
      <c r="FL558" s="104"/>
      <c r="FM558" s="104"/>
      <c r="FN558" s="104"/>
      <c r="FO558" s="104"/>
      <c r="FP558" s="104"/>
      <c r="FQ558" s="104"/>
      <c r="FR558" s="104"/>
      <c r="FS558" s="104"/>
      <c r="FT558" s="104"/>
      <c r="FU558" s="104"/>
      <c r="FV558" s="104"/>
      <c r="FW558" s="104"/>
      <c r="FX558" s="104"/>
      <c r="FY558" s="104"/>
      <c r="FZ558" s="104"/>
      <c r="GA558" s="104"/>
      <c r="GB558" s="104"/>
      <c r="GC558" s="104"/>
      <c r="GD558" s="104"/>
      <c r="GE558" s="104"/>
      <c r="GF558" s="104"/>
      <c r="GG558" s="104"/>
      <c r="GH558" s="104"/>
      <c r="GI558" s="104"/>
      <c r="GJ558" s="104"/>
      <c r="GK558" s="104"/>
      <c r="GL558" s="104"/>
      <c r="GM558" s="104"/>
      <c r="GN558" s="104"/>
      <c r="GO558" s="104"/>
      <c r="GP558" s="104"/>
      <c r="GQ558" s="104"/>
      <c r="GR558" s="104"/>
      <c r="GS558" s="104"/>
      <c r="GT558" s="104"/>
    </row>
    <row r="559" spans="8:202" s="6" customFormat="1">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c r="EA559" s="104"/>
      <c r="EB559" s="104"/>
      <c r="EC559" s="104"/>
      <c r="ED559" s="104"/>
      <c r="EE559" s="104"/>
      <c r="EF559" s="104"/>
      <c r="EG559" s="104"/>
      <c r="EH559" s="104"/>
      <c r="EI559" s="104"/>
      <c r="EJ559" s="104"/>
      <c r="EK559" s="104"/>
      <c r="EL559" s="104"/>
      <c r="EM559" s="104"/>
      <c r="EN559" s="104"/>
      <c r="EO559" s="104"/>
      <c r="EP559" s="104"/>
      <c r="EQ559" s="104"/>
      <c r="ER559" s="104"/>
      <c r="ES559" s="104"/>
      <c r="ET559" s="104"/>
      <c r="EU559" s="104"/>
      <c r="EV559" s="104"/>
      <c r="EW559" s="104"/>
      <c r="EX559" s="104"/>
      <c r="EY559" s="104"/>
      <c r="EZ559" s="104"/>
      <c r="FA559" s="104"/>
      <c r="FB559" s="104"/>
      <c r="FC559" s="104"/>
      <c r="FD559" s="104"/>
      <c r="FE559" s="104"/>
      <c r="FF559" s="104"/>
      <c r="FG559" s="104"/>
      <c r="FH559" s="104"/>
      <c r="FI559" s="104"/>
      <c r="FJ559" s="104"/>
      <c r="FK559" s="104"/>
      <c r="FL559" s="104"/>
      <c r="FM559" s="104"/>
      <c r="FN559" s="104"/>
      <c r="FO559" s="104"/>
      <c r="FP559" s="104"/>
      <c r="FQ559" s="104"/>
      <c r="FR559" s="104"/>
      <c r="FS559" s="104"/>
      <c r="FT559" s="104"/>
      <c r="FU559" s="104"/>
      <c r="FV559" s="104"/>
      <c r="FW559" s="104"/>
      <c r="FX559" s="104"/>
      <c r="FY559" s="104"/>
      <c r="FZ559" s="104"/>
      <c r="GA559" s="104"/>
      <c r="GB559" s="104"/>
      <c r="GC559" s="104"/>
      <c r="GD559" s="104"/>
      <c r="GE559" s="104"/>
      <c r="GF559" s="104"/>
      <c r="GG559" s="104"/>
      <c r="GH559" s="104"/>
      <c r="GI559" s="104"/>
      <c r="GJ559" s="104"/>
      <c r="GK559" s="104"/>
      <c r="GL559" s="104"/>
      <c r="GM559" s="104"/>
      <c r="GN559" s="104"/>
      <c r="GO559" s="104"/>
      <c r="GP559" s="104"/>
      <c r="GQ559" s="104"/>
      <c r="GR559" s="104"/>
      <c r="GS559" s="104"/>
      <c r="GT559" s="104"/>
    </row>
    <row r="560" spans="8:202" s="6" customFormat="1">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c r="EA560" s="104"/>
      <c r="EB560" s="104"/>
      <c r="EC560" s="104"/>
      <c r="ED560" s="104"/>
      <c r="EE560" s="104"/>
      <c r="EF560" s="104"/>
      <c r="EG560" s="104"/>
      <c r="EH560" s="104"/>
      <c r="EI560" s="104"/>
      <c r="EJ560" s="104"/>
      <c r="EK560" s="104"/>
      <c r="EL560" s="104"/>
      <c r="EM560" s="104"/>
      <c r="EN560" s="104"/>
      <c r="EO560" s="104"/>
      <c r="EP560" s="104"/>
      <c r="EQ560" s="104"/>
      <c r="ER560" s="104"/>
      <c r="ES560" s="104"/>
      <c r="ET560" s="104"/>
      <c r="EU560" s="104"/>
      <c r="EV560" s="104"/>
      <c r="EW560" s="104"/>
      <c r="EX560" s="104"/>
      <c r="EY560" s="104"/>
      <c r="EZ560" s="104"/>
      <c r="FA560" s="104"/>
      <c r="FB560" s="104"/>
      <c r="FC560" s="104"/>
      <c r="FD560" s="104"/>
      <c r="FE560" s="104"/>
      <c r="FF560" s="104"/>
      <c r="FG560" s="104"/>
      <c r="FH560" s="104"/>
      <c r="FI560" s="104"/>
      <c r="FJ560" s="104"/>
      <c r="FK560" s="104"/>
      <c r="FL560" s="104"/>
      <c r="FM560" s="104"/>
      <c r="FN560" s="104"/>
      <c r="FO560" s="104"/>
      <c r="FP560" s="104"/>
      <c r="FQ560" s="104"/>
      <c r="FR560" s="104"/>
      <c r="FS560" s="104"/>
      <c r="FT560" s="104"/>
      <c r="FU560" s="104"/>
      <c r="FV560" s="104"/>
      <c r="FW560" s="104"/>
      <c r="FX560" s="104"/>
      <c r="FY560" s="104"/>
      <c r="FZ560" s="104"/>
      <c r="GA560" s="104"/>
      <c r="GB560" s="104"/>
      <c r="GC560" s="104"/>
      <c r="GD560" s="104"/>
      <c r="GE560" s="104"/>
      <c r="GF560" s="104"/>
      <c r="GG560" s="104"/>
      <c r="GH560" s="104"/>
      <c r="GI560" s="104"/>
      <c r="GJ560" s="104"/>
      <c r="GK560" s="104"/>
      <c r="GL560" s="104"/>
      <c r="GM560" s="104"/>
      <c r="GN560" s="104"/>
      <c r="GO560" s="104"/>
      <c r="GP560" s="104"/>
      <c r="GQ560" s="104"/>
      <c r="GR560" s="104"/>
      <c r="GS560" s="104"/>
      <c r="GT560" s="104"/>
    </row>
    <row r="561" spans="8:202" s="6" customFormat="1">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c r="EA561" s="104"/>
      <c r="EB561" s="104"/>
      <c r="EC561" s="104"/>
      <c r="ED561" s="104"/>
      <c r="EE561" s="104"/>
      <c r="EF561" s="104"/>
      <c r="EG561" s="104"/>
      <c r="EH561" s="104"/>
      <c r="EI561" s="104"/>
      <c r="EJ561" s="104"/>
      <c r="EK561" s="104"/>
      <c r="EL561" s="104"/>
      <c r="EM561" s="104"/>
      <c r="EN561" s="104"/>
      <c r="EO561" s="104"/>
      <c r="EP561" s="104"/>
      <c r="EQ561" s="104"/>
      <c r="ER561" s="104"/>
      <c r="ES561" s="104"/>
      <c r="ET561" s="104"/>
      <c r="EU561" s="104"/>
      <c r="EV561" s="104"/>
      <c r="EW561" s="104"/>
      <c r="EX561" s="104"/>
      <c r="EY561" s="104"/>
      <c r="EZ561" s="104"/>
      <c r="FA561" s="104"/>
      <c r="FB561" s="104"/>
      <c r="FC561" s="104"/>
      <c r="FD561" s="104"/>
      <c r="FE561" s="104"/>
      <c r="FF561" s="104"/>
      <c r="FG561" s="104"/>
      <c r="FH561" s="104"/>
      <c r="FI561" s="104"/>
      <c r="FJ561" s="104"/>
      <c r="FK561" s="104"/>
      <c r="FL561" s="104"/>
      <c r="FM561" s="104"/>
      <c r="FN561" s="104"/>
      <c r="FO561" s="104"/>
      <c r="FP561" s="104"/>
      <c r="FQ561" s="104"/>
      <c r="FR561" s="104"/>
      <c r="FS561" s="104"/>
      <c r="FT561" s="104"/>
      <c r="FU561" s="104"/>
      <c r="FV561" s="104"/>
      <c r="FW561" s="104"/>
      <c r="FX561" s="104"/>
      <c r="FY561" s="104"/>
      <c r="FZ561" s="104"/>
      <c r="GA561" s="104"/>
      <c r="GB561" s="104"/>
      <c r="GC561" s="104"/>
      <c r="GD561" s="104"/>
      <c r="GE561" s="104"/>
      <c r="GF561" s="104"/>
      <c r="GG561" s="104"/>
      <c r="GH561" s="104"/>
      <c r="GI561" s="104"/>
      <c r="GJ561" s="104"/>
      <c r="GK561" s="104"/>
      <c r="GL561" s="104"/>
      <c r="GM561" s="104"/>
      <c r="GN561" s="104"/>
      <c r="GO561" s="104"/>
      <c r="GP561" s="104"/>
      <c r="GQ561" s="104"/>
      <c r="GR561" s="104"/>
      <c r="GS561" s="104"/>
      <c r="GT561" s="104"/>
    </row>
    <row r="562" spans="8:202" s="6" customFormat="1">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c r="EA562" s="104"/>
      <c r="EB562" s="104"/>
      <c r="EC562" s="104"/>
      <c r="ED562" s="104"/>
      <c r="EE562" s="104"/>
      <c r="EF562" s="104"/>
      <c r="EG562" s="104"/>
      <c r="EH562" s="104"/>
      <c r="EI562" s="104"/>
      <c r="EJ562" s="104"/>
      <c r="EK562" s="104"/>
      <c r="EL562" s="104"/>
      <c r="EM562" s="104"/>
      <c r="EN562" s="104"/>
      <c r="EO562" s="104"/>
      <c r="EP562" s="104"/>
      <c r="EQ562" s="104"/>
      <c r="ER562" s="104"/>
      <c r="ES562" s="104"/>
      <c r="ET562" s="104"/>
      <c r="EU562" s="104"/>
      <c r="EV562" s="104"/>
      <c r="EW562" s="104"/>
      <c r="EX562" s="104"/>
      <c r="EY562" s="104"/>
      <c r="EZ562" s="104"/>
      <c r="FA562" s="104"/>
      <c r="FB562" s="104"/>
      <c r="FC562" s="104"/>
      <c r="FD562" s="104"/>
      <c r="FE562" s="104"/>
      <c r="FF562" s="104"/>
      <c r="FG562" s="104"/>
      <c r="FH562" s="104"/>
      <c r="FI562" s="104"/>
      <c r="FJ562" s="104"/>
      <c r="FK562" s="104"/>
      <c r="FL562" s="104"/>
      <c r="FM562" s="104"/>
      <c r="FN562" s="104"/>
      <c r="FO562" s="104"/>
      <c r="FP562" s="104"/>
      <c r="FQ562" s="104"/>
      <c r="FR562" s="104"/>
      <c r="FS562" s="104"/>
      <c r="FT562" s="104"/>
      <c r="FU562" s="104"/>
      <c r="FV562" s="104"/>
      <c r="FW562" s="104"/>
      <c r="FX562" s="104"/>
      <c r="FY562" s="104"/>
      <c r="FZ562" s="104"/>
      <c r="GA562" s="104"/>
      <c r="GB562" s="104"/>
      <c r="GC562" s="104"/>
      <c r="GD562" s="104"/>
      <c r="GE562" s="104"/>
      <c r="GF562" s="104"/>
      <c r="GG562" s="104"/>
      <c r="GH562" s="104"/>
      <c r="GI562" s="104"/>
      <c r="GJ562" s="104"/>
      <c r="GK562" s="104"/>
      <c r="GL562" s="104"/>
      <c r="GM562" s="104"/>
      <c r="GN562" s="104"/>
      <c r="GO562" s="104"/>
      <c r="GP562" s="104"/>
      <c r="GQ562" s="104"/>
      <c r="GR562" s="104"/>
      <c r="GS562" s="104"/>
      <c r="GT562" s="104"/>
    </row>
    <row r="563" spans="8:202" s="6" customFormat="1">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c r="EA563" s="104"/>
      <c r="EB563" s="104"/>
      <c r="EC563" s="104"/>
      <c r="ED563" s="104"/>
      <c r="EE563" s="104"/>
      <c r="EF563" s="104"/>
      <c r="EG563" s="104"/>
      <c r="EH563" s="104"/>
      <c r="EI563" s="104"/>
      <c r="EJ563" s="104"/>
      <c r="EK563" s="104"/>
      <c r="EL563" s="104"/>
      <c r="EM563" s="104"/>
      <c r="EN563" s="104"/>
      <c r="EO563" s="104"/>
      <c r="EP563" s="104"/>
      <c r="EQ563" s="104"/>
      <c r="ER563" s="104"/>
      <c r="ES563" s="104"/>
      <c r="ET563" s="104"/>
      <c r="EU563" s="104"/>
      <c r="EV563" s="104"/>
      <c r="EW563" s="104"/>
      <c r="EX563" s="104"/>
      <c r="EY563" s="104"/>
      <c r="EZ563" s="104"/>
      <c r="FA563" s="104"/>
      <c r="FB563" s="104"/>
      <c r="FC563" s="104"/>
      <c r="FD563" s="104"/>
      <c r="FE563" s="104"/>
      <c r="FF563" s="104"/>
      <c r="FG563" s="104"/>
      <c r="FH563" s="104"/>
      <c r="FI563" s="104"/>
      <c r="FJ563" s="104"/>
      <c r="FK563" s="104"/>
      <c r="FL563" s="104"/>
      <c r="FM563" s="104"/>
      <c r="FN563" s="104"/>
      <c r="FO563" s="104"/>
      <c r="FP563" s="104"/>
      <c r="FQ563" s="104"/>
      <c r="FR563" s="104"/>
      <c r="FS563" s="104"/>
      <c r="FT563" s="104"/>
      <c r="FU563" s="104"/>
      <c r="FV563" s="104"/>
      <c r="FW563" s="104"/>
      <c r="FX563" s="104"/>
      <c r="FY563" s="104"/>
      <c r="FZ563" s="104"/>
      <c r="GA563" s="104"/>
      <c r="GB563" s="104"/>
      <c r="GC563" s="104"/>
      <c r="GD563" s="104"/>
      <c r="GE563" s="104"/>
      <c r="GF563" s="104"/>
      <c r="GG563" s="104"/>
      <c r="GH563" s="104"/>
      <c r="GI563" s="104"/>
      <c r="GJ563" s="104"/>
      <c r="GK563" s="104"/>
      <c r="GL563" s="104"/>
      <c r="GM563" s="104"/>
      <c r="GN563" s="104"/>
      <c r="GO563" s="104"/>
      <c r="GP563" s="104"/>
      <c r="GQ563" s="104"/>
      <c r="GR563" s="104"/>
      <c r="GS563" s="104"/>
      <c r="GT563" s="104"/>
    </row>
    <row r="564" spans="8:202" s="6" customFormat="1">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c r="EA564" s="104"/>
      <c r="EB564" s="104"/>
      <c r="EC564" s="104"/>
      <c r="ED564" s="104"/>
      <c r="EE564" s="104"/>
      <c r="EF564" s="104"/>
      <c r="EG564" s="104"/>
      <c r="EH564" s="104"/>
      <c r="EI564" s="104"/>
      <c r="EJ564" s="104"/>
      <c r="EK564" s="104"/>
      <c r="EL564" s="104"/>
      <c r="EM564" s="104"/>
      <c r="EN564" s="104"/>
      <c r="EO564" s="104"/>
      <c r="EP564" s="104"/>
      <c r="EQ564" s="104"/>
      <c r="ER564" s="104"/>
      <c r="ES564" s="104"/>
      <c r="ET564" s="104"/>
      <c r="EU564" s="104"/>
      <c r="EV564" s="104"/>
      <c r="EW564" s="104"/>
      <c r="EX564" s="104"/>
      <c r="EY564" s="104"/>
      <c r="EZ564" s="104"/>
      <c r="FA564" s="104"/>
      <c r="FB564" s="104"/>
      <c r="FC564" s="104"/>
      <c r="FD564" s="104"/>
      <c r="FE564" s="104"/>
      <c r="FF564" s="104"/>
      <c r="FG564" s="104"/>
      <c r="FH564" s="104"/>
      <c r="FI564" s="104"/>
      <c r="FJ564" s="104"/>
      <c r="FK564" s="104"/>
      <c r="FL564" s="104"/>
      <c r="FM564" s="104"/>
      <c r="FN564" s="104"/>
      <c r="FO564" s="104"/>
      <c r="FP564" s="104"/>
      <c r="FQ564" s="104"/>
      <c r="FR564" s="104"/>
      <c r="FS564" s="104"/>
      <c r="FT564" s="104"/>
      <c r="FU564" s="104"/>
      <c r="FV564" s="104"/>
      <c r="FW564" s="104"/>
      <c r="FX564" s="104"/>
      <c r="FY564" s="104"/>
      <c r="FZ564" s="104"/>
      <c r="GA564" s="104"/>
      <c r="GB564" s="104"/>
      <c r="GC564" s="104"/>
      <c r="GD564" s="104"/>
      <c r="GE564" s="104"/>
      <c r="GF564" s="104"/>
      <c r="GG564" s="104"/>
      <c r="GH564" s="104"/>
      <c r="GI564" s="104"/>
      <c r="GJ564" s="104"/>
      <c r="GK564" s="104"/>
      <c r="GL564" s="104"/>
      <c r="GM564" s="104"/>
      <c r="GN564" s="104"/>
      <c r="GO564" s="104"/>
      <c r="GP564" s="104"/>
      <c r="GQ564" s="104"/>
      <c r="GR564" s="104"/>
      <c r="GS564" s="104"/>
      <c r="GT564" s="104"/>
    </row>
    <row r="565" spans="8:202" s="6" customFormat="1">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c r="EA565" s="104"/>
      <c r="EB565" s="104"/>
      <c r="EC565" s="104"/>
      <c r="ED565" s="104"/>
      <c r="EE565" s="104"/>
      <c r="EF565" s="104"/>
      <c r="EG565" s="104"/>
      <c r="EH565" s="104"/>
      <c r="EI565" s="104"/>
      <c r="EJ565" s="104"/>
      <c r="EK565" s="104"/>
      <c r="EL565" s="104"/>
      <c r="EM565" s="104"/>
      <c r="EN565" s="104"/>
      <c r="EO565" s="104"/>
      <c r="EP565" s="104"/>
      <c r="EQ565" s="104"/>
      <c r="ER565" s="104"/>
      <c r="ES565" s="104"/>
      <c r="ET565" s="104"/>
      <c r="EU565" s="104"/>
      <c r="EV565" s="104"/>
      <c r="EW565" s="104"/>
      <c r="EX565" s="104"/>
      <c r="EY565" s="104"/>
      <c r="EZ565" s="104"/>
      <c r="FA565" s="104"/>
      <c r="FB565" s="104"/>
      <c r="FC565" s="104"/>
      <c r="FD565" s="104"/>
      <c r="FE565" s="104"/>
      <c r="FF565" s="104"/>
      <c r="FG565" s="104"/>
      <c r="FH565" s="104"/>
      <c r="FI565" s="104"/>
      <c r="FJ565" s="104"/>
      <c r="FK565" s="104"/>
      <c r="FL565" s="104"/>
      <c r="FM565" s="104"/>
      <c r="FN565" s="104"/>
      <c r="FO565" s="104"/>
      <c r="FP565" s="104"/>
      <c r="FQ565" s="104"/>
      <c r="FR565" s="104"/>
      <c r="FS565" s="104"/>
      <c r="FT565" s="104"/>
      <c r="FU565" s="104"/>
      <c r="FV565" s="104"/>
      <c r="FW565" s="104"/>
      <c r="FX565" s="104"/>
      <c r="FY565" s="104"/>
      <c r="FZ565" s="104"/>
      <c r="GA565" s="104"/>
      <c r="GB565" s="104"/>
      <c r="GC565" s="104"/>
      <c r="GD565" s="104"/>
      <c r="GE565" s="104"/>
      <c r="GF565" s="104"/>
      <c r="GG565" s="104"/>
      <c r="GH565" s="104"/>
      <c r="GI565" s="104"/>
      <c r="GJ565" s="104"/>
      <c r="GK565" s="104"/>
      <c r="GL565" s="104"/>
      <c r="GM565" s="104"/>
      <c r="GN565" s="104"/>
      <c r="GO565" s="104"/>
      <c r="GP565" s="104"/>
      <c r="GQ565" s="104"/>
      <c r="GR565" s="104"/>
      <c r="GS565" s="104"/>
      <c r="GT565" s="104"/>
    </row>
    <row r="566" spans="8:202" s="6" customFormat="1">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c r="EA566" s="104"/>
      <c r="EB566" s="104"/>
      <c r="EC566" s="104"/>
      <c r="ED566" s="104"/>
      <c r="EE566" s="104"/>
      <c r="EF566" s="104"/>
      <c r="EG566" s="104"/>
      <c r="EH566" s="104"/>
      <c r="EI566" s="104"/>
      <c r="EJ566" s="104"/>
      <c r="EK566" s="104"/>
      <c r="EL566" s="104"/>
      <c r="EM566" s="104"/>
      <c r="EN566" s="104"/>
      <c r="EO566" s="104"/>
      <c r="EP566" s="104"/>
      <c r="EQ566" s="104"/>
      <c r="ER566" s="104"/>
      <c r="ES566" s="104"/>
      <c r="ET566" s="104"/>
      <c r="EU566" s="104"/>
      <c r="EV566" s="104"/>
      <c r="EW566" s="104"/>
      <c r="EX566" s="104"/>
      <c r="EY566" s="104"/>
      <c r="EZ566" s="104"/>
      <c r="FA566" s="104"/>
      <c r="FB566" s="104"/>
      <c r="FC566" s="104"/>
      <c r="FD566" s="104"/>
      <c r="FE566" s="104"/>
      <c r="FF566" s="104"/>
      <c r="FG566" s="104"/>
      <c r="FH566" s="104"/>
      <c r="FI566" s="104"/>
      <c r="FJ566" s="104"/>
      <c r="FK566" s="104"/>
      <c r="FL566" s="104"/>
      <c r="FM566" s="104"/>
      <c r="FN566" s="104"/>
      <c r="FO566" s="104"/>
      <c r="FP566" s="104"/>
      <c r="FQ566" s="104"/>
      <c r="FR566" s="104"/>
      <c r="FS566" s="104"/>
      <c r="FT566" s="104"/>
      <c r="FU566" s="104"/>
      <c r="FV566" s="104"/>
      <c r="FW566" s="104"/>
      <c r="FX566" s="104"/>
      <c r="FY566" s="104"/>
      <c r="FZ566" s="104"/>
      <c r="GA566" s="104"/>
      <c r="GB566" s="104"/>
      <c r="GC566" s="104"/>
      <c r="GD566" s="104"/>
      <c r="GE566" s="104"/>
      <c r="GF566" s="104"/>
      <c r="GG566" s="104"/>
      <c r="GH566" s="104"/>
      <c r="GI566" s="104"/>
      <c r="GJ566" s="104"/>
      <c r="GK566" s="104"/>
      <c r="GL566" s="104"/>
      <c r="GM566" s="104"/>
      <c r="GN566" s="104"/>
      <c r="GO566" s="104"/>
      <c r="GP566" s="104"/>
      <c r="GQ566" s="104"/>
      <c r="GR566" s="104"/>
      <c r="GS566" s="104"/>
      <c r="GT566" s="104"/>
    </row>
    <row r="567" spans="8:202" s="6" customFormat="1">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c r="EA567" s="104"/>
      <c r="EB567" s="104"/>
      <c r="EC567" s="104"/>
      <c r="ED567" s="104"/>
      <c r="EE567" s="104"/>
      <c r="EF567" s="104"/>
      <c r="EG567" s="104"/>
      <c r="EH567" s="104"/>
      <c r="EI567" s="104"/>
      <c r="EJ567" s="104"/>
      <c r="EK567" s="104"/>
      <c r="EL567" s="104"/>
      <c r="EM567" s="104"/>
      <c r="EN567" s="104"/>
      <c r="EO567" s="104"/>
      <c r="EP567" s="104"/>
      <c r="EQ567" s="104"/>
      <c r="ER567" s="104"/>
      <c r="ES567" s="104"/>
      <c r="ET567" s="104"/>
      <c r="EU567" s="104"/>
      <c r="EV567" s="104"/>
      <c r="EW567" s="104"/>
      <c r="EX567" s="104"/>
      <c r="EY567" s="104"/>
      <c r="EZ567" s="104"/>
      <c r="FA567" s="104"/>
      <c r="FB567" s="104"/>
      <c r="FC567" s="104"/>
      <c r="FD567" s="104"/>
      <c r="FE567" s="104"/>
      <c r="FF567" s="104"/>
      <c r="FG567" s="104"/>
      <c r="FH567" s="104"/>
      <c r="FI567" s="104"/>
      <c r="FJ567" s="104"/>
      <c r="FK567" s="104"/>
      <c r="FL567" s="104"/>
      <c r="FM567" s="104"/>
      <c r="FN567" s="104"/>
      <c r="FO567" s="104"/>
      <c r="FP567" s="104"/>
      <c r="FQ567" s="104"/>
      <c r="FR567" s="104"/>
      <c r="FS567" s="104"/>
      <c r="FT567" s="104"/>
      <c r="FU567" s="104"/>
      <c r="FV567" s="104"/>
      <c r="FW567" s="104"/>
      <c r="FX567" s="104"/>
      <c r="FY567" s="104"/>
      <c r="FZ567" s="104"/>
      <c r="GA567" s="104"/>
      <c r="GB567" s="104"/>
      <c r="GC567" s="104"/>
      <c r="GD567" s="104"/>
      <c r="GE567" s="104"/>
      <c r="GF567" s="104"/>
      <c r="GG567" s="104"/>
      <c r="GH567" s="104"/>
      <c r="GI567" s="104"/>
      <c r="GJ567" s="104"/>
      <c r="GK567" s="104"/>
      <c r="GL567" s="104"/>
      <c r="GM567" s="104"/>
      <c r="GN567" s="104"/>
      <c r="GO567" s="104"/>
      <c r="GP567" s="104"/>
      <c r="GQ567" s="104"/>
      <c r="GR567" s="104"/>
      <c r="GS567" s="104"/>
      <c r="GT567" s="104"/>
    </row>
    <row r="568" spans="8:202" s="6" customFormat="1">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c r="EA568" s="104"/>
      <c r="EB568" s="104"/>
      <c r="EC568" s="104"/>
      <c r="ED568" s="104"/>
      <c r="EE568" s="104"/>
      <c r="EF568" s="104"/>
      <c r="EG568" s="104"/>
      <c r="EH568" s="104"/>
      <c r="EI568" s="104"/>
      <c r="EJ568" s="104"/>
      <c r="EK568" s="104"/>
      <c r="EL568" s="104"/>
      <c r="EM568" s="104"/>
      <c r="EN568" s="104"/>
      <c r="EO568" s="104"/>
      <c r="EP568" s="104"/>
      <c r="EQ568" s="104"/>
      <c r="ER568" s="104"/>
      <c r="ES568" s="104"/>
      <c r="ET568" s="104"/>
      <c r="EU568" s="104"/>
      <c r="EV568" s="104"/>
      <c r="EW568" s="104"/>
      <c r="EX568" s="104"/>
      <c r="EY568" s="104"/>
      <c r="EZ568" s="104"/>
      <c r="FA568" s="104"/>
      <c r="FB568" s="104"/>
      <c r="FC568" s="104"/>
      <c r="FD568" s="104"/>
      <c r="FE568" s="104"/>
      <c r="FF568" s="104"/>
      <c r="FG568" s="104"/>
      <c r="FH568" s="104"/>
      <c r="FI568" s="104"/>
      <c r="FJ568" s="104"/>
      <c r="FK568" s="104"/>
      <c r="FL568" s="104"/>
      <c r="FM568" s="104"/>
      <c r="FN568" s="104"/>
      <c r="FO568" s="104"/>
      <c r="FP568" s="104"/>
      <c r="FQ568" s="104"/>
      <c r="FR568" s="104"/>
      <c r="FS568" s="104"/>
      <c r="FT568" s="104"/>
      <c r="FU568" s="104"/>
      <c r="FV568" s="104"/>
      <c r="FW568" s="104"/>
      <c r="FX568" s="104"/>
      <c r="FY568" s="104"/>
      <c r="FZ568" s="104"/>
      <c r="GA568" s="104"/>
      <c r="GB568" s="104"/>
      <c r="GC568" s="104"/>
      <c r="GD568" s="104"/>
      <c r="GE568" s="104"/>
      <c r="GF568" s="104"/>
      <c r="GG568" s="104"/>
      <c r="GH568" s="104"/>
      <c r="GI568" s="104"/>
      <c r="GJ568" s="104"/>
      <c r="GK568" s="104"/>
      <c r="GL568" s="104"/>
      <c r="GM568" s="104"/>
      <c r="GN568" s="104"/>
      <c r="GO568" s="104"/>
      <c r="GP568" s="104"/>
      <c r="GQ568" s="104"/>
      <c r="GR568" s="104"/>
      <c r="GS568" s="104"/>
      <c r="GT568" s="104"/>
    </row>
    <row r="569" spans="8:202" s="6" customFormat="1">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c r="EA569" s="104"/>
      <c r="EB569" s="104"/>
      <c r="EC569" s="104"/>
      <c r="ED569" s="104"/>
      <c r="EE569" s="104"/>
      <c r="EF569" s="104"/>
      <c r="EG569" s="104"/>
      <c r="EH569" s="104"/>
      <c r="EI569" s="104"/>
      <c r="EJ569" s="104"/>
      <c r="EK569" s="104"/>
      <c r="EL569" s="104"/>
      <c r="EM569" s="104"/>
      <c r="EN569" s="104"/>
      <c r="EO569" s="104"/>
      <c r="EP569" s="104"/>
      <c r="EQ569" s="104"/>
      <c r="ER569" s="104"/>
      <c r="ES569" s="104"/>
      <c r="ET569" s="104"/>
      <c r="EU569" s="104"/>
      <c r="EV569" s="104"/>
      <c r="EW569" s="104"/>
      <c r="EX569" s="104"/>
      <c r="EY569" s="104"/>
      <c r="EZ569" s="104"/>
      <c r="FA569" s="104"/>
      <c r="FB569" s="104"/>
      <c r="FC569" s="104"/>
      <c r="FD569" s="104"/>
      <c r="FE569" s="104"/>
      <c r="FF569" s="104"/>
      <c r="FG569" s="104"/>
      <c r="FH569" s="104"/>
      <c r="FI569" s="104"/>
      <c r="FJ569" s="104"/>
      <c r="FK569" s="104"/>
      <c r="FL569" s="104"/>
      <c r="FM569" s="104"/>
      <c r="FN569" s="104"/>
      <c r="FO569" s="104"/>
      <c r="FP569" s="104"/>
      <c r="FQ569" s="104"/>
      <c r="FR569" s="104"/>
      <c r="FS569" s="104"/>
      <c r="FT569" s="104"/>
      <c r="FU569" s="104"/>
      <c r="FV569" s="104"/>
      <c r="FW569" s="104"/>
      <c r="FX569" s="104"/>
      <c r="FY569" s="104"/>
      <c r="FZ569" s="104"/>
      <c r="GA569" s="104"/>
      <c r="GB569" s="104"/>
      <c r="GC569" s="104"/>
      <c r="GD569" s="104"/>
      <c r="GE569" s="104"/>
      <c r="GF569" s="104"/>
      <c r="GG569" s="104"/>
      <c r="GH569" s="104"/>
      <c r="GI569" s="104"/>
      <c r="GJ569" s="104"/>
      <c r="GK569" s="104"/>
      <c r="GL569" s="104"/>
      <c r="GM569" s="104"/>
      <c r="GN569" s="104"/>
      <c r="GO569" s="104"/>
      <c r="GP569" s="104"/>
      <c r="GQ569" s="104"/>
      <c r="GR569" s="104"/>
      <c r="GS569" s="104"/>
      <c r="GT569" s="104"/>
    </row>
    <row r="570" spans="8:202" s="6" customFormat="1">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c r="EA570" s="104"/>
      <c r="EB570" s="104"/>
      <c r="EC570" s="104"/>
      <c r="ED570" s="104"/>
      <c r="EE570" s="104"/>
      <c r="EF570" s="104"/>
      <c r="EG570" s="104"/>
      <c r="EH570" s="104"/>
      <c r="EI570" s="104"/>
      <c r="EJ570" s="104"/>
      <c r="EK570" s="104"/>
      <c r="EL570" s="104"/>
      <c r="EM570" s="104"/>
      <c r="EN570" s="104"/>
      <c r="EO570" s="104"/>
      <c r="EP570" s="104"/>
      <c r="EQ570" s="104"/>
      <c r="ER570" s="104"/>
      <c r="ES570" s="104"/>
      <c r="ET570" s="104"/>
      <c r="EU570" s="104"/>
      <c r="EV570" s="104"/>
      <c r="EW570" s="104"/>
      <c r="EX570" s="104"/>
      <c r="EY570" s="104"/>
      <c r="EZ570" s="104"/>
      <c r="FA570" s="104"/>
      <c r="FB570" s="104"/>
      <c r="FC570" s="104"/>
      <c r="FD570" s="104"/>
      <c r="FE570" s="104"/>
      <c r="FF570" s="104"/>
      <c r="FG570" s="104"/>
      <c r="FH570" s="104"/>
      <c r="FI570" s="104"/>
      <c r="FJ570" s="104"/>
      <c r="FK570" s="104"/>
      <c r="FL570" s="104"/>
      <c r="FM570" s="104"/>
      <c r="FN570" s="104"/>
      <c r="FO570" s="104"/>
      <c r="FP570" s="104"/>
      <c r="FQ570" s="104"/>
      <c r="FR570" s="104"/>
      <c r="FS570" s="104"/>
      <c r="FT570" s="104"/>
      <c r="FU570" s="104"/>
      <c r="FV570" s="104"/>
      <c r="FW570" s="104"/>
      <c r="FX570" s="104"/>
      <c r="FY570" s="104"/>
      <c r="FZ570" s="104"/>
      <c r="GA570" s="104"/>
      <c r="GB570" s="104"/>
      <c r="GC570" s="104"/>
      <c r="GD570" s="104"/>
      <c r="GE570" s="104"/>
      <c r="GF570" s="104"/>
      <c r="GG570" s="104"/>
      <c r="GH570" s="104"/>
      <c r="GI570" s="104"/>
      <c r="GJ570" s="104"/>
      <c r="GK570" s="104"/>
      <c r="GL570" s="104"/>
      <c r="GM570" s="104"/>
      <c r="GN570" s="104"/>
      <c r="GO570" s="104"/>
      <c r="GP570" s="104"/>
      <c r="GQ570" s="104"/>
      <c r="GR570" s="104"/>
      <c r="GS570" s="104"/>
      <c r="GT570" s="104"/>
    </row>
    <row r="571" spans="8:202" s="6" customFormat="1">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c r="EA571" s="104"/>
      <c r="EB571" s="104"/>
      <c r="EC571" s="104"/>
      <c r="ED571" s="104"/>
      <c r="EE571" s="104"/>
      <c r="EF571" s="104"/>
      <c r="EG571" s="104"/>
      <c r="EH571" s="104"/>
      <c r="EI571" s="104"/>
      <c r="EJ571" s="104"/>
      <c r="EK571" s="104"/>
      <c r="EL571" s="104"/>
      <c r="EM571" s="104"/>
      <c r="EN571" s="104"/>
      <c r="EO571" s="104"/>
      <c r="EP571" s="104"/>
      <c r="EQ571" s="104"/>
      <c r="ER571" s="104"/>
      <c r="ES571" s="104"/>
      <c r="ET571" s="104"/>
      <c r="EU571" s="104"/>
      <c r="EV571" s="104"/>
      <c r="EW571" s="104"/>
      <c r="EX571" s="104"/>
      <c r="EY571" s="104"/>
      <c r="EZ571" s="104"/>
      <c r="FA571" s="104"/>
      <c r="FB571" s="104"/>
      <c r="FC571" s="104"/>
      <c r="FD571" s="104"/>
      <c r="FE571" s="104"/>
      <c r="FF571" s="104"/>
      <c r="FG571" s="104"/>
      <c r="FH571" s="104"/>
      <c r="FI571" s="104"/>
      <c r="FJ571" s="104"/>
      <c r="FK571" s="104"/>
      <c r="FL571" s="104"/>
      <c r="FM571" s="104"/>
      <c r="FN571" s="104"/>
      <c r="FO571" s="104"/>
      <c r="FP571" s="104"/>
      <c r="FQ571" s="104"/>
      <c r="FR571" s="104"/>
      <c r="FS571" s="104"/>
      <c r="FT571" s="104"/>
      <c r="FU571" s="104"/>
      <c r="FV571" s="104"/>
      <c r="FW571" s="104"/>
      <c r="FX571" s="104"/>
      <c r="FY571" s="104"/>
      <c r="FZ571" s="104"/>
      <c r="GA571" s="104"/>
      <c r="GB571" s="104"/>
      <c r="GC571" s="104"/>
      <c r="GD571" s="104"/>
      <c r="GE571" s="104"/>
      <c r="GF571" s="104"/>
      <c r="GG571" s="104"/>
      <c r="GH571" s="104"/>
      <c r="GI571" s="104"/>
      <c r="GJ571" s="104"/>
      <c r="GK571" s="104"/>
      <c r="GL571" s="104"/>
      <c r="GM571" s="104"/>
      <c r="GN571" s="104"/>
      <c r="GO571" s="104"/>
      <c r="GP571" s="104"/>
      <c r="GQ571" s="104"/>
      <c r="GR571" s="104"/>
      <c r="GS571" s="104"/>
      <c r="GT571" s="104"/>
    </row>
    <row r="572" spans="8:202" s="6" customFormat="1">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c r="EA572" s="104"/>
      <c r="EB572" s="104"/>
      <c r="EC572" s="104"/>
      <c r="ED572" s="104"/>
      <c r="EE572" s="104"/>
      <c r="EF572" s="104"/>
      <c r="EG572" s="104"/>
      <c r="EH572" s="104"/>
      <c r="EI572" s="104"/>
      <c r="EJ572" s="104"/>
      <c r="EK572" s="104"/>
      <c r="EL572" s="104"/>
      <c r="EM572" s="104"/>
      <c r="EN572" s="104"/>
      <c r="EO572" s="104"/>
      <c r="EP572" s="104"/>
      <c r="EQ572" s="104"/>
      <c r="ER572" s="104"/>
      <c r="ES572" s="104"/>
      <c r="ET572" s="104"/>
      <c r="EU572" s="104"/>
      <c r="EV572" s="104"/>
      <c r="EW572" s="104"/>
      <c r="EX572" s="104"/>
      <c r="EY572" s="104"/>
      <c r="EZ572" s="104"/>
      <c r="FA572" s="104"/>
      <c r="FB572" s="104"/>
      <c r="FC572" s="104"/>
      <c r="FD572" s="104"/>
      <c r="FE572" s="104"/>
      <c r="FF572" s="104"/>
      <c r="FG572" s="104"/>
      <c r="FH572" s="104"/>
      <c r="FI572" s="104"/>
      <c r="FJ572" s="104"/>
      <c r="FK572" s="104"/>
      <c r="FL572" s="104"/>
      <c r="FM572" s="104"/>
      <c r="FN572" s="104"/>
      <c r="FO572" s="104"/>
      <c r="FP572" s="104"/>
      <c r="FQ572" s="104"/>
      <c r="FR572" s="104"/>
      <c r="FS572" s="104"/>
      <c r="FT572" s="104"/>
      <c r="FU572" s="104"/>
      <c r="FV572" s="104"/>
      <c r="FW572" s="104"/>
      <c r="FX572" s="104"/>
      <c r="FY572" s="104"/>
      <c r="FZ572" s="104"/>
      <c r="GA572" s="104"/>
      <c r="GB572" s="104"/>
      <c r="GC572" s="104"/>
      <c r="GD572" s="104"/>
      <c r="GE572" s="104"/>
      <c r="GF572" s="104"/>
      <c r="GG572" s="104"/>
      <c r="GH572" s="104"/>
      <c r="GI572" s="104"/>
      <c r="GJ572" s="104"/>
      <c r="GK572" s="104"/>
      <c r="GL572" s="104"/>
      <c r="GM572" s="104"/>
      <c r="GN572" s="104"/>
      <c r="GO572" s="104"/>
      <c r="GP572" s="104"/>
      <c r="GQ572" s="104"/>
      <c r="GR572" s="104"/>
      <c r="GS572" s="104"/>
      <c r="GT572" s="104"/>
    </row>
    <row r="573" spans="8:202" s="6" customFormat="1">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c r="EA573" s="104"/>
      <c r="EB573" s="104"/>
      <c r="EC573" s="104"/>
      <c r="ED573" s="104"/>
      <c r="EE573" s="104"/>
      <c r="EF573" s="104"/>
      <c r="EG573" s="104"/>
      <c r="EH573" s="104"/>
      <c r="EI573" s="104"/>
      <c r="EJ573" s="104"/>
      <c r="EK573" s="104"/>
      <c r="EL573" s="104"/>
      <c r="EM573" s="104"/>
      <c r="EN573" s="104"/>
      <c r="EO573" s="104"/>
      <c r="EP573" s="104"/>
      <c r="EQ573" s="104"/>
      <c r="ER573" s="104"/>
      <c r="ES573" s="104"/>
      <c r="ET573" s="104"/>
      <c r="EU573" s="104"/>
      <c r="EV573" s="104"/>
      <c r="EW573" s="104"/>
      <c r="EX573" s="104"/>
      <c r="EY573" s="104"/>
      <c r="EZ573" s="104"/>
      <c r="FA573" s="104"/>
      <c r="FB573" s="104"/>
      <c r="FC573" s="104"/>
      <c r="FD573" s="104"/>
      <c r="FE573" s="104"/>
      <c r="FF573" s="104"/>
      <c r="FG573" s="104"/>
      <c r="FH573" s="104"/>
      <c r="FI573" s="104"/>
      <c r="FJ573" s="104"/>
      <c r="FK573" s="104"/>
      <c r="FL573" s="104"/>
      <c r="FM573" s="104"/>
      <c r="FN573" s="104"/>
      <c r="FO573" s="104"/>
      <c r="FP573" s="104"/>
      <c r="FQ573" s="104"/>
      <c r="FR573" s="104"/>
      <c r="FS573" s="104"/>
      <c r="FT573" s="104"/>
      <c r="FU573" s="104"/>
      <c r="FV573" s="104"/>
      <c r="FW573" s="104"/>
      <c r="FX573" s="104"/>
      <c r="FY573" s="104"/>
      <c r="FZ573" s="104"/>
      <c r="GA573" s="104"/>
      <c r="GB573" s="104"/>
      <c r="GC573" s="104"/>
      <c r="GD573" s="104"/>
      <c r="GE573" s="104"/>
      <c r="GF573" s="104"/>
      <c r="GG573" s="104"/>
      <c r="GH573" s="104"/>
      <c r="GI573" s="104"/>
      <c r="GJ573" s="104"/>
      <c r="GK573" s="104"/>
      <c r="GL573" s="104"/>
      <c r="GM573" s="104"/>
      <c r="GN573" s="104"/>
      <c r="GO573" s="104"/>
      <c r="GP573" s="104"/>
      <c r="GQ573" s="104"/>
      <c r="GR573" s="104"/>
      <c r="GS573" s="104"/>
      <c r="GT573" s="104"/>
    </row>
    <row r="574" spans="8:202" s="6" customFormat="1">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c r="EA574" s="104"/>
      <c r="EB574" s="104"/>
      <c r="EC574" s="104"/>
      <c r="ED574" s="104"/>
      <c r="EE574" s="104"/>
      <c r="EF574" s="104"/>
      <c r="EG574" s="104"/>
      <c r="EH574" s="104"/>
      <c r="EI574" s="104"/>
      <c r="EJ574" s="104"/>
      <c r="EK574" s="104"/>
      <c r="EL574" s="104"/>
      <c r="EM574" s="104"/>
      <c r="EN574" s="104"/>
      <c r="EO574" s="104"/>
      <c r="EP574" s="104"/>
      <c r="EQ574" s="104"/>
      <c r="ER574" s="104"/>
      <c r="ES574" s="104"/>
      <c r="ET574" s="104"/>
      <c r="EU574" s="104"/>
      <c r="EV574" s="104"/>
      <c r="EW574" s="104"/>
      <c r="EX574" s="104"/>
      <c r="EY574" s="104"/>
      <c r="EZ574" s="104"/>
      <c r="FA574" s="104"/>
      <c r="FB574" s="104"/>
      <c r="FC574" s="104"/>
      <c r="FD574" s="104"/>
      <c r="FE574" s="104"/>
      <c r="FF574" s="104"/>
      <c r="FG574" s="104"/>
      <c r="FH574" s="104"/>
      <c r="FI574" s="104"/>
      <c r="FJ574" s="104"/>
      <c r="FK574" s="104"/>
      <c r="FL574" s="104"/>
      <c r="FM574" s="104"/>
      <c r="FN574" s="104"/>
      <c r="FO574" s="104"/>
      <c r="FP574" s="104"/>
      <c r="FQ574" s="104"/>
      <c r="FR574" s="104"/>
      <c r="FS574" s="104"/>
      <c r="FT574" s="104"/>
      <c r="FU574" s="104"/>
      <c r="FV574" s="104"/>
      <c r="FW574" s="104"/>
      <c r="FX574" s="104"/>
      <c r="FY574" s="104"/>
      <c r="FZ574" s="104"/>
      <c r="GA574" s="104"/>
      <c r="GB574" s="104"/>
      <c r="GC574" s="104"/>
      <c r="GD574" s="104"/>
      <c r="GE574" s="104"/>
      <c r="GF574" s="104"/>
      <c r="GG574" s="104"/>
      <c r="GH574" s="104"/>
      <c r="GI574" s="104"/>
      <c r="GJ574" s="104"/>
      <c r="GK574" s="104"/>
      <c r="GL574" s="104"/>
      <c r="GM574" s="104"/>
      <c r="GN574" s="104"/>
      <c r="GO574" s="104"/>
      <c r="GP574" s="104"/>
      <c r="GQ574" s="104"/>
      <c r="GR574" s="104"/>
      <c r="GS574" s="104"/>
      <c r="GT574" s="104"/>
    </row>
    <row r="575" spans="8:202" s="6" customFormat="1">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c r="EA575" s="104"/>
      <c r="EB575" s="104"/>
      <c r="EC575" s="104"/>
      <c r="ED575" s="104"/>
      <c r="EE575" s="104"/>
      <c r="EF575" s="104"/>
      <c r="EG575" s="104"/>
      <c r="EH575" s="104"/>
      <c r="EI575" s="104"/>
      <c r="EJ575" s="104"/>
      <c r="EK575" s="104"/>
      <c r="EL575" s="104"/>
      <c r="EM575" s="104"/>
      <c r="EN575" s="104"/>
      <c r="EO575" s="104"/>
      <c r="EP575" s="104"/>
      <c r="EQ575" s="104"/>
      <c r="ER575" s="104"/>
      <c r="ES575" s="104"/>
      <c r="ET575" s="104"/>
      <c r="EU575" s="104"/>
      <c r="EV575" s="104"/>
      <c r="EW575" s="104"/>
      <c r="EX575" s="104"/>
      <c r="EY575" s="104"/>
      <c r="EZ575" s="104"/>
      <c r="FA575" s="104"/>
      <c r="FB575" s="104"/>
      <c r="FC575" s="104"/>
      <c r="FD575" s="104"/>
      <c r="FE575" s="104"/>
      <c r="FF575" s="104"/>
      <c r="FG575" s="104"/>
      <c r="FH575" s="104"/>
      <c r="FI575" s="104"/>
      <c r="FJ575" s="104"/>
      <c r="FK575" s="104"/>
      <c r="FL575" s="104"/>
      <c r="FM575" s="104"/>
      <c r="FN575" s="104"/>
      <c r="FO575" s="104"/>
      <c r="FP575" s="104"/>
      <c r="FQ575" s="104"/>
      <c r="FR575" s="104"/>
      <c r="FS575" s="104"/>
      <c r="FT575" s="104"/>
      <c r="FU575" s="104"/>
      <c r="FV575" s="104"/>
      <c r="FW575" s="104"/>
      <c r="FX575" s="104"/>
      <c r="FY575" s="104"/>
      <c r="FZ575" s="104"/>
      <c r="GA575" s="104"/>
      <c r="GB575" s="104"/>
      <c r="GC575" s="104"/>
      <c r="GD575" s="104"/>
      <c r="GE575" s="104"/>
      <c r="GF575" s="104"/>
      <c r="GG575" s="104"/>
      <c r="GH575" s="104"/>
      <c r="GI575" s="104"/>
      <c r="GJ575" s="104"/>
      <c r="GK575" s="104"/>
      <c r="GL575" s="104"/>
      <c r="GM575" s="104"/>
      <c r="GN575" s="104"/>
      <c r="GO575" s="104"/>
      <c r="GP575" s="104"/>
      <c r="GQ575" s="104"/>
      <c r="GR575" s="104"/>
      <c r="GS575" s="104"/>
      <c r="GT575" s="104"/>
    </row>
    <row r="576" spans="8:202" s="6" customFormat="1">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c r="EA576" s="104"/>
      <c r="EB576" s="104"/>
      <c r="EC576" s="104"/>
      <c r="ED576" s="104"/>
      <c r="EE576" s="104"/>
      <c r="EF576" s="104"/>
      <c r="EG576" s="104"/>
      <c r="EH576" s="104"/>
      <c r="EI576" s="104"/>
      <c r="EJ576" s="104"/>
      <c r="EK576" s="104"/>
      <c r="EL576" s="104"/>
      <c r="EM576" s="104"/>
      <c r="EN576" s="104"/>
      <c r="EO576" s="104"/>
      <c r="EP576" s="104"/>
      <c r="EQ576" s="104"/>
      <c r="ER576" s="104"/>
      <c r="ES576" s="104"/>
      <c r="ET576" s="104"/>
      <c r="EU576" s="104"/>
      <c r="EV576" s="104"/>
      <c r="EW576" s="104"/>
      <c r="EX576" s="104"/>
      <c r="EY576" s="104"/>
      <c r="EZ576" s="104"/>
      <c r="FA576" s="104"/>
      <c r="FB576" s="104"/>
      <c r="FC576" s="104"/>
      <c r="FD576" s="104"/>
      <c r="FE576" s="104"/>
      <c r="FF576" s="104"/>
      <c r="FG576" s="104"/>
      <c r="FH576" s="104"/>
      <c r="FI576" s="104"/>
      <c r="FJ576" s="104"/>
      <c r="FK576" s="104"/>
      <c r="FL576" s="104"/>
      <c r="FM576" s="104"/>
      <c r="FN576" s="104"/>
      <c r="FO576" s="104"/>
      <c r="FP576" s="104"/>
      <c r="FQ576" s="104"/>
      <c r="FR576" s="104"/>
      <c r="FS576" s="104"/>
      <c r="FT576" s="104"/>
      <c r="FU576" s="104"/>
      <c r="FV576" s="104"/>
      <c r="FW576" s="104"/>
      <c r="FX576" s="104"/>
      <c r="FY576" s="104"/>
      <c r="FZ576" s="104"/>
      <c r="GA576" s="104"/>
      <c r="GB576" s="104"/>
      <c r="GC576" s="104"/>
      <c r="GD576" s="104"/>
      <c r="GE576" s="104"/>
      <c r="GF576" s="104"/>
      <c r="GG576" s="104"/>
      <c r="GH576" s="104"/>
      <c r="GI576" s="104"/>
      <c r="GJ576" s="104"/>
      <c r="GK576" s="104"/>
      <c r="GL576" s="104"/>
      <c r="GM576" s="104"/>
      <c r="GN576" s="104"/>
      <c r="GO576" s="104"/>
      <c r="GP576" s="104"/>
      <c r="GQ576" s="104"/>
      <c r="GR576" s="104"/>
      <c r="GS576" s="104"/>
      <c r="GT576" s="104"/>
    </row>
    <row r="577" spans="8:202" s="6" customFormat="1">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c r="EA577" s="104"/>
      <c r="EB577" s="104"/>
      <c r="EC577" s="104"/>
      <c r="ED577" s="104"/>
      <c r="EE577" s="104"/>
      <c r="EF577" s="104"/>
      <c r="EG577" s="104"/>
      <c r="EH577" s="104"/>
      <c r="EI577" s="104"/>
      <c r="EJ577" s="104"/>
      <c r="EK577" s="104"/>
      <c r="EL577" s="104"/>
      <c r="EM577" s="104"/>
      <c r="EN577" s="104"/>
      <c r="EO577" s="104"/>
      <c r="EP577" s="104"/>
      <c r="EQ577" s="104"/>
      <c r="ER577" s="104"/>
      <c r="ES577" s="104"/>
      <c r="ET577" s="104"/>
      <c r="EU577" s="104"/>
      <c r="EV577" s="104"/>
      <c r="EW577" s="104"/>
      <c r="EX577" s="104"/>
      <c r="EY577" s="104"/>
      <c r="EZ577" s="104"/>
      <c r="FA577" s="104"/>
      <c r="FB577" s="104"/>
      <c r="FC577" s="104"/>
      <c r="FD577" s="104"/>
      <c r="FE577" s="104"/>
      <c r="FF577" s="104"/>
      <c r="FG577" s="104"/>
      <c r="FH577" s="104"/>
      <c r="FI577" s="104"/>
      <c r="FJ577" s="104"/>
      <c r="FK577" s="104"/>
      <c r="FL577" s="104"/>
      <c r="FM577" s="104"/>
      <c r="FN577" s="104"/>
      <c r="FO577" s="104"/>
      <c r="FP577" s="104"/>
      <c r="FQ577" s="104"/>
      <c r="FR577" s="104"/>
      <c r="FS577" s="104"/>
      <c r="FT577" s="104"/>
      <c r="FU577" s="104"/>
      <c r="FV577" s="104"/>
      <c r="FW577" s="104"/>
      <c r="FX577" s="104"/>
      <c r="FY577" s="104"/>
      <c r="FZ577" s="104"/>
      <c r="GA577" s="104"/>
      <c r="GB577" s="104"/>
      <c r="GC577" s="104"/>
      <c r="GD577" s="104"/>
      <c r="GE577" s="104"/>
      <c r="GF577" s="104"/>
      <c r="GG577" s="104"/>
      <c r="GH577" s="104"/>
      <c r="GI577" s="104"/>
      <c r="GJ577" s="104"/>
      <c r="GK577" s="104"/>
      <c r="GL577" s="104"/>
      <c r="GM577" s="104"/>
      <c r="GN577" s="104"/>
      <c r="GO577" s="104"/>
      <c r="GP577" s="104"/>
      <c r="GQ577" s="104"/>
      <c r="GR577" s="104"/>
      <c r="GS577" s="104"/>
      <c r="GT577" s="104"/>
    </row>
    <row r="578" spans="8:202" s="6" customFormat="1">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c r="EA578" s="104"/>
      <c r="EB578" s="104"/>
      <c r="EC578" s="104"/>
      <c r="ED578" s="104"/>
      <c r="EE578" s="104"/>
      <c r="EF578" s="104"/>
      <c r="EG578" s="104"/>
      <c r="EH578" s="104"/>
      <c r="EI578" s="104"/>
      <c r="EJ578" s="104"/>
      <c r="EK578" s="104"/>
      <c r="EL578" s="104"/>
      <c r="EM578" s="104"/>
      <c r="EN578" s="104"/>
      <c r="EO578" s="104"/>
      <c r="EP578" s="104"/>
      <c r="EQ578" s="104"/>
      <c r="ER578" s="104"/>
      <c r="ES578" s="104"/>
      <c r="ET578" s="104"/>
      <c r="EU578" s="104"/>
      <c r="EV578" s="104"/>
      <c r="EW578" s="104"/>
      <c r="EX578" s="104"/>
      <c r="EY578" s="104"/>
      <c r="EZ578" s="104"/>
      <c r="FA578" s="104"/>
      <c r="FB578" s="104"/>
      <c r="FC578" s="104"/>
      <c r="FD578" s="104"/>
      <c r="FE578" s="104"/>
      <c r="FF578" s="104"/>
      <c r="FG578" s="104"/>
      <c r="FH578" s="104"/>
      <c r="FI578" s="104"/>
      <c r="FJ578" s="104"/>
      <c r="FK578" s="104"/>
      <c r="FL578" s="104"/>
      <c r="FM578" s="104"/>
      <c r="FN578" s="104"/>
      <c r="FO578" s="104"/>
      <c r="FP578" s="104"/>
      <c r="FQ578" s="104"/>
      <c r="FR578" s="104"/>
      <c r="FS578" s="104"/>
      <c r="FT578" s="104"/>
      <c r="FU578" s="104"/>
      <c r="FV578" s="104"/>
      <c r="FW578" s="104"/>
      <c r="FX578" s="104"/>
      <c r="FY578" s="104"/>
      <c r="FZ578" s="104"/>
      <c r="GA578" s="104"/>
      <c r="GB578" s="104"/>
      <c r="GC578" s="104"/>
      <c r="GD578" s="104"/>
      <c r="GE578" s="104"/>
      <c r="GF578" s="104"/>
      <c r="GG578" s="104"/>
      <c r="GH578" s="104"/>
      <c r="GI578" s="104"/>
      <c r="GJ578" s="104"/>
      <c r="GK578" s="104"/>
      <c r="GL578" s="104"/>
      <c r="GM578" s="104"/>
      <c r="GN578" s="104"/>
      <c r="GO578" s="104"/>
      <c r="GP578" s="104"/>
      <c r="GQ578" s="104"/>
      <c r="GR578" s="104"/>
      <c r="GS578" s="104"/>
      <c r="GT578" s="104"/>
    </row>
    <row r="579" spans="8:202" s="6" customFormat="1">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c r="EA579" s="104"/>
      <c r="EB579" s="104"/>
      <c r="EC579" s="104"/>
      <c r="ED579" s="104"/>
      <c r="EE579" s="104"/>
      <c r="EF579" s="104"/>
      <c r="EG579" s="104"/>
      <c r="EH579" s="104"/>
      <c r="EI579" s="104"/>
      <c r="EJ579" s="104"/>
      <c r="EK579" s="104"/>
      <c r="EL579" s="104"/>
      <c r="EM579" s="104"/>
      <c r="EN579" s="104"/>
      <c r="EO579" s="104"/>
      <c r="EP579" s="104"/>
      <c r="EQ579" s="104"/>
      <c r="ER579" s="104"/>
      <c r="ES579" s="104"/>
      <c r="ET579" s="104"/>
      <c r="EU579" s="104"/>
      <c r="EV579" s="104"/>
      <c r="EW579" s="104"/>
      <c r="EX579" s="104"/>
      <c r="EY579" s="104"/>
      <c r="EZ579" s="104"/>
      <c r="FA579" s="104"/>
      <c r="FB579" s="104"/>
      <c r="FC579" s="104"/>
      <c r="FD579" s="104"/>
      <c r="FE579" s="104"/>
      <c r="FF579" s="104"/>
      <c r="FG579" s="104"/>
      <c r="FH579" s="104"/>
      <c r="FI579" s="104"/>
      <c r="FJ579" s="104"/>
      <c r="FK579" s="104"/>
      <c r="FL579" s="104"/>
      <c r="FM579" s="104"/>
      <c r="FN579" s="104"/>
      <c r="FO579" s="104"/>
      <c r="FP579" s="104"/>
      <c r="FQ579" s="104"/>
      <c r="FR579" s="104"/>
      <c r="FS579" s="104"/>
      <c r="FT579" s="104"/>
      <c r="FU579" s="104"/>
      <c r="FV579" s="104"/>
      <c r="FW579" s="104"/>
      <c r="FX579" s="104"/>
      <c r="FY579" s="104"/>
      <c r="FZ579" s="104"/>
      <c r="GA579" s="104"/>
      <c r="GB579" s="104"/>
      <c r="GC579" s="104"/>
      <c r="GD579" s="104"/>
      <c r="GE579" s="104"/>
      <c r="GF579" s="104"/>
      <c r="GG579" s="104"/>
      <c r="GH579" s="104"/>
      <c r="GI579" s="104"/>
      <c r="GJ579" s="104"/>
      <c r="GK579" s="104"/>
      <c r="GL579" s="104"/>
      <c r="GM579" s="104"/>
      <c r="GN579" s="104"/>
      <c r="GO579" s="104"/>
      <c r="GP579" s="104"/>
      <c r="GQ579" s="104"/>
      <c r="GR579" s="104"/>
      <c r="GS579" s="104"/>
      <c r="GT579" s="104"/>
    </row>
    <row r="580" spans="8:202" s="6" customFormat="1">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c r="EA580" s="104"/>
      <c r="EB580" s="104"/>
      <c r="EC580" s="104"/>
      <c r="ED580" s="104"/>
      <c r="EE580" s="104"/>
      <c r="EF580" s="104"/>
      <c r="EG580" s="104"/>
      <c r="EH580" s="104"/>
      <c r="EI580" s="104"/>
      <c r="EJ580" s="104"/>
      <c r="EK580" s="104"/>
      <c r="EL580" s="104"/>
      <c r="EM580" s="104"/>
      <c r="EN580" s="104"/>
      <c r="EO580" s="104"/>
      <c r="EP580" s="104"/>
      <c r="EQ580" s="104"/>
      <c r="ER580" s="104"/>
      <c r="ES580" s="104"/>
      <c r="ET580" s="104"/>
      <c r="EU580" s="104"/>
      <c r="EV580" s="104"/>
      <c r="EW580" s="104"/>
      <c r="EX580" s="104"/>
      <c r="EY580" s="104"/>
      <c r="EZ580" s="104"/>
      <c r="FA580" s="104"/>
      <c r="FB580" s="104"/>
      <c r="FC580" s="104"/>
      <c r="FD580" s="104"/>
      <c r="FE580" s="104"/>
      <c r="FF580" s="104"/>
      <c r="FG580" s="104"/>
      <c r="FH580" s="104"/>
      <c r="FI580" s="104"/>
      <c r="FJ580" s="104"/>
      <c r="FK580" s="104"/>
      <c r="FL580" s="104"/>
      <c r="FM580" s="104"/>
      <c r="FN580" s="104"/>
      <c r="FO580" s="104"/>
      <c r="FP580" s="104"/>
      <c r="FQ580" s="104"/>
      <c r="FR580" s="104"/>
      <c r="FS580" s="104"/>
      <c r="FT580" s="104"/>
      <c r="FU580" s="104"/>
      <c r="FV580" s="104"/>
      <c r="FW580" s="104"/>
      <c r="FX580" s="104"/>
      <c r="FY580" s="104"/>
      <c r="FZ580" s="104"/>
      <c r="GA580" s="104"/>
      <c r="GB580" s="104"/>
      <c r="GC580" s="104"/>
      <c r="GD580" s="104"/>
      <c r="GE580" s="104"/>
      <c r="GF580" s="104"/>
      <c r="GG580" s="104"/>
      <c r="GH580" s="104"/>
      <c r="GI580" s="104"/>
      <c r="GJ580" s="104"/>
      <c r="GK580" s="104"/>
      <c r="GL580" s="104"/>
      <c r="GM580" s="104"/>
      <c r="GN580" s="104"/>
      <c r="GO580" s="104"/>
      <c r="GP580" s="104"/>
      <c r="GQ580" s="104"/>
      <c r="GR580" s="104"/>
      <c r="GS580" s="104"/>
      <c r="GT580" s="104"/>
    </row>
    <row r="581" spans="8:202" s="6" customFormat="1">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c r="EA581" s="104"/>
      <c r="EB581" s="104"/>
      <c r="EC581" s="104"/>
      <c r="ED581" s="104"/>
      <c r="EE581" s="104"/>
      <c r="EF581" s="104"/>
      <c r="EG581" s="104"/>
      <c r="EH581" s="104"/>
      <c r="EI581" s="104"/>
      <c r="EJ581" s="104"/>
      <c r="EK581" s="104"/>
      <c r="EL581" s="104"/>
      <c r="EM581" s="104"/>
      <c r="EN581" s="104"/>
      <c r="EO581" s="104"/>
      <c r="EP581" s="104"/>
      <c r="EQ581" s="104"/>
      <c r="ER581" s="104"/>
      <c r="ES581" s="104"/>
      <c r="ET581" s="104"/>
      <c r="EU581" s="104"/>
      <c r="EV581" s="104"/>
      <c r="EW581" s="104"/>
      <c r="EX581" s="104"/>
      <c r="EY581" s="104"/>
      <c r="EZ581" s="104"/>
      <c r="FA581" s="104"/>
      <c r="FB581" s="104"/>
      <c r="FC581" s="104"/>
      <c r="FD581" s="104"/>
      <c r="FE581" s="104"/>
      <c r="FF581" s="104"/>
      <c r="FG581" s="104"/>
      <c r="FH581" s="104"/>
      <c r="FI581" s="104"/>
      <c r="FJ581" s="104"/>
      <c r="FK581" s="104"/>
      <c r="FL581" s="104"/>
      <c r="FM581" s="104"/>
      <c r="FN581" s="104"/>
      <c r="FO581" s="104"/>
      <c r="FP581" s="104"/>
      <c r="FQ581" s="104"/>
      <c r="FR581" s="104"/>
      <c r="FS581" s="104"/>
      <c r="FT581" s="104"/>
      <c r="FU581" s="104"/>
      <c r="FV581" s="104"/>
      <c r="FW581" s="104"/>
      <c r="FX581" s="104"/>
      <c r="FY581" s="104"/>
      <c r="FZ581" s="104"/>
      <c r="GA581" s="104"/>
      <c r="GB581" s="104"/>
      <c r="GC581" s="104"/>
      <c r="GD581" s="104"/>
      <c r="GE581" s="104"/>
      <c r="GF581" s="104"/>
      <c r="GG581" s="104"/>
      <c r="GH581" s="104"/>
      <c r="GI581" s="104"/>
      <c r="GJ581" s="104"/>
      <c r="GK581" s="104"/>
      <c r="GL581" s="104"/>
      <c r="GM581" s="104"/>
      <c r="GN581" s="104"/>
      <c r="GO581" s="104"/>
      <c r="GP581" s="104"/>
      <c r="GQ581" s="104"/>
      <c r="GR581" s="104"/>
      <c r="GS581" s="104"/>
      <c r="GT581" s="104"/>
    </row>
    <row r="582" spans="8:202" s="6" customFormat="1">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c r="EA582" s="104"/>
      <c r="EB582" s="104"/>
      <c r="EC582" s="104"/>
      <c r="ED582" s="104"/>
      <c r="EE582" s="104"/>
      <c r="EF582" s="104"/>
      <c r="EG582" s="104"/>
      <c r="EH582" s="104"/>
      <c r="EI582" s="104"/>
      <c r="EJ582" s="104"/>
      <c r="EK582" s="104"/>
      <c r="EL582" s="104"/>
      <c r="EM582" s="104"/>
      <c r="EN582" s="104"/>
      <c r="EO582" s="104"/>
      <c r="EP582" s="104"/>
      <c r="EQ582" s="104"/>
      <c r="ER582" s="104"/>
      <c r="ES582" s="104"/>
      <c r="ET582" s="104"/>
      <c r="EU582" s="104"/>
      <c r="EV582" s="104"/>
      <c r="EW582" s="104"/>
      <c r="EX582" s="104"/>
      <c r="EY582" s="104"/>
      <c r="EZ582" s="104"/>
      <c r="FA582" s="104"/>
      <c r="FB582" s="104"/>
      <c r="FC582" s="104"/>
      <c r="FD582" s="104"/>
      <c r="FE582" s="104"/>
      <c r="FF582" s="104"/>
      <c r="FG582" s="104"/>
      <c r="FH582" s="104"/>
      <c r="FI582" s="104"/>
      <c r="FJ582" s="104"/>
      <c r="FK582" s="104"/>
      <c r="FL582" s="104"/>
      <c r="FM582" s="104"/>
      <c r="FN582" s="104"/>
      <c r="FO582" s="104"/>
      <c r="FP582" s="104"/>
      <c r="FQ582" s="104"/>
      <c r="FR582" s="104"/>
      <c r="FS582" s="104"/>
      <c r="FT582" s="104"/>
      <c r="FU582" s="104"/>
      <c r="FV582" s="104"/>
      <c r="FW582" s="104"/>
      <c r="FX582" s="104"/>
      <c r="FY582" s="104"/>
      <c r="FZ582" s="104"/>
      <c r="GA582" s="104"/>
      <c r="GB582" s="104"/>
      <c r="GC582" s="104"/>
      <c r="GD582" s="104"/>
      <c r="GE582" s="104"/>
      <c r="GF582" s="104"/>
      <c r="GG582" s="104"/>
      <c r="GH582" s="104"/>
      <c r="GI582" s="104"/>
      <c r="GJ582" s="104"/>
      <c r="GK582" s="104"/>
      <c r="GL582" s="104"/>
      <c r="GM582" s="104"/>
      <c r="GN582" s="104"/>
      <c r="GO582" s="104"/>
      <c r="GP582" s="104"/>
      <c r="GQ582" s="104"/>
      <c r="GR582" s="104"/>
      <c r="GS582" s="104"/>
      <c r="GT582" s="104"/>
    </row>
    <row r="583" spans="8:202" s="6" customFormat="1">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c r="EA583" s="104"/>
      <c r="EB583" s="104"/>
      <c r="EC583" s="104"/>
      <c r="ED583" s="104"/>
      <c r="EE583" s="104"/>
      <c r="EF583" s="104"/>
      <c r="EG583" s="104"/>
      <c r="EH583" s="104"/>
      <c r="EI583" s="104"/>
      <c r="EJ583" s="104"/>
      <c r="EK583" s="104"/>
      <c r="EL583" s="104"/>
      <c r="EM583" s="104"/>
      <c r="EN583" s="104"/>
      <c r="EO583" s="104"/>
      <c r="EP583" s="104"/>
      <c r="EQ583" s="104"/>
      <c r="ER583" s="104"/>
      <c r="ES583" s="104"/>
      <c r="ET583" s="104"/>
      <c r="EU583" s="104"/>
      <c r="EV583" s="104"/>
      <c r="EW583" s="104"/>
      <c r="EX583" s="104"/>
      <c r="EY583" s="104"/>
      <c r="EZ583" s="104"/>
      <c r="FA583" s="104"/>
      <c r="FB583" s="104"/>
      <c r="FC583" s="104"/>
      <c r="FD583" s="104"/>
      <c r="FE583" s="104"/>
      <c r="FF583" s="104"/>
      <c r="FG583" s="104"/>
      <c r="FH583" s="104"/>
      <c r="FI583" s="104"/>
      <c r="FJ583" s="104"/>
      <c r="FK583" s="104"/>
      <c r="FL583" s="104"/>
      <c r="FM583" s="104"/>
      <c r="FN583" s="104"/>
      <c r="FO583" s="104"/>
      <c r="FP583" s="104"/>
      <c r="FQ583" s="104"/>
      <c r="FR583" s="104"/>
      <c r="FS583" s="104"/>
      <c r="FT583" s="104"/>
      <c r="FU583" s="104"/>
      <c r="FV583" s="104"/>
      <c r="FW583" s="104"/>
      <c r="FX583" s="104"/>
      <c r="FY583" s="104"/>
      <c r="FZ583" s="104"/>
      <c r="GA583" s="104"/>
      <c r="GB583" s="104"/>
      <c r="GC583" s="104"/>
      <c r="GD583" s="104"/>
      <c r="GE583" s="104"/>
      <c r="GF583" s="104"/>
      <c r="GG583" s="104"/>
      <c r="GH583" s="104"/>
      <c r="GI583" s="104"/>
      <c r="GJ583" s="104"/>
      <c r="GK583" s="104"/>
      <c r="GL583" s="104"/>
      <c r="GM583" s="104"/>
      <c r="GN583" s="104"/>
      <c r="GO583" s="104"/>
      <c r="GP583" s="104"/>
      <c r="GQ583" s="104"/>
      <c r="GR583" s="104"/>
      <c r="GS583" s="104"/>
      <c r="GT583" s="104"/>
    </row>
    <row r="584" spans="8:202" s="6" customFormat="1">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c r="EA584" s="104"/>
      <c r="EB584" s="104"/>
      <c r="EC584" s="104"/>
      <c r="ED584" s="104"/>
      <c r="EE584" s="104"/>
      <c r="EF584" s="104"/>
      <c r="EG584" s="104"/>
      <c r="EH584" s="104"/>
      <c r="EI584" s="104"/>
      <c r="EJ584" s="104"/>
      <c r="EK584" s="104"/>
      <c r="EL584" s="104"/>
      <c r="EM584" s="104"/>
      <c r="EN584" s="104"/>
      <c r="EO584" s="104"/>
      <c r="EP584" s="104"/>
      <c r="EQ584" s="104"/>
      <c r="ER584" s="104"/>
      <c r="ES584" s="104"/>
      <c r="ET584" s="104"/>
      <c r="EU584" s="104"/>
      <c r="EV584" s="104"/>
      <c r="EW584" s="104"/>
      <c r="EX584" s="104"/>
      <c r="EY584" s="104"/>
      <c r="EZ584" s="104"/>
      <c r="FA584" s="104"/>
      <c r="FB584" s="104"/>
      <c r="FC584" s="104"/>
      <c r="FD584" s="104"/>
      <c r="FE584" s="104"/>
      <c r="FF584" s="104"/>
      <c r="FG584" s="104"/>
      <c r="FH584" s="104"/>
      <c r="FI584" s="104"/>
      <c r="FJ584" s="104"/>
      <c r="FK584" s="104"/>
      <c r="FL584" s="104"/>
      <c r="FM584" s="104"/>
      <c r="FN584" s="104"/>
      <c r="FO584" s="104"/>
      <c r="FP584" s="104"/>
      <c r="FQ584" s="104"/>
      <c r="FR584" s="104"/>
      <c r="FS584" s="104"/>
      <c r="FT584" s="104"/>
      <c r="FU584" s="104"/>
      <c r="FV584" s="104"/>
      <c r="FW584" s="104"/>
      <c r="FX584" s="104"/>
      <c r="FY584" s="104"/>
      <c r="FZ584" s="104"/>
      <c r="GA584" s="104"/>
      <c r="GB584" s="104"/>
      <c r="GC584" s="104"/>
      <c r="GD584" s="104"/>
      <c r="GE584" s="104"/>
      <c r="GF584" s="104"/>
      <c r="GG584" s="104"/>
      <c r="GH584" s="104"/>
      <c r="GI584" s="104"/>
      <c r="GJ584" s="104"/>
      <c r="GK584" s="104"/>
      <c r="GL584" s="104"/>
      <c r="GM584" s="104"/>
      <c r="GN584" s="104"/>
      <c r="GO584" s="104"/>
      <c r="GP584" s="104"/>
      <c r="GQ584" s="104"/>
      <c r="GR584" s="104"/>
      <c r="GS584" s="104"/>
      <c r="GT584" s="104"/>
    </row>
    <row r="585" spans="8:202" s="6" customFormat="1">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c r="EA585" s="104"/>
      <c r="EB585" s="104"/>
      <c r="EC585" s="104"/>
      <c r="ED585" s="104"/>
      <c r="EE585" s="104"/>
      <c r="EF585" s="104"/>
      <c r="EG585" s="104"/>
      <c r="EH585" s="104"/>
      <c r="EI585" s="104"/>
      <c r="EJ585" s="104"/>
      <c r="EK585" s="104"/>
      <c r="EL585" s="104"/>
      <c r="EM585" s="104"/>
      <c r="EN585" s="104"/>
      <c r="EO585" s="104"/>
      <c r="EP585" s="104"/>
      <c r="EQ585" s="104"/>
      <c r="ER585" s="104"/>
      <c r="ES585" s="104"/>
      <c r="ET585" s="104"/>
      <c r="EU585" s="104"/>
      <c r="EV585" s="104"/>
      <c r="EW585" s="104"/>
      <c r="EX585" s="104"/>
      <c r="EY585" s="104"/>
      <c r="EZ585" s="104"/>
      <c r="FA585" s="104"/>
      <c r="FB585" s="104"/>
      <c r="FC585" s="104"/>
      <c r="FD585" s="104"/>
      <c r="FE585" s="104"/>
      <c r="FF585" s="104"/>
      <c r="FG585" s="104"/>
      <c r="FH585" s="104"/>
      <c r="FI585" s="104"/>
      <c r="FJ585" s="104"/>
      <c r="FK585" s="104"/>
      <c r="FL585" s="104"/>
      <c r="FM585" s="104"/>
      <c r="FN585" s="104"/>
      <c r="FO585" s="104"/>
      <c r="FP585" s="104"/>
      <c r="FQ585" s="104"/>
      <c r="FR585" s="104"/>
      <c r="FS585" s="104"/>
      <c r="FT585" s="104"/>
      <c r="FU585" s="104"/>
      <c r="FV585" s="104"/>
      <c r="FW585" s="104"/>
      <c r="FX585" s="104"/>
      <c r="FY585" s="104"/>
      <c r="FZ585" s="104"/>
      <c r="GA585" s="104"/>
      <c r="GB585" s="104"/>
      <c r="GC585" s="104"/>
      <c r="GD585" s="104"/>
      <c r="GE585" s="104"/>
      <c r="GF585" s="104"/>
      <c r="GG585" s="104"/>
      <c r="GH585" s="104"/>
      <c r="GI585" s="104"/>
      <c r="GJ585" s="104"/>
      <c r="GK585" s="104"/>
      <c r="GL585" s="104"/>
      <c r="GM585" s="104"/>
      <c r="GN585" s="104"/>
      <c r="GO585" s="104"/>
      <c r="GP585" s="104"/>
      <c r="GQ585" s="104"/>
      <c r="GR585" s="104"/>
      <c r="GS585" s="104"/>
      <c r="GT585" s="104"/>
    </row>
    <row r="586" spans="8:202" s="6" customFormat="1">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c r="EA586" s="104"/>
      <c r="EB586" s="104"/>
      <c r="EC586" s="104"/>
      <c r="ED586" s="104"/>
      <c r="EE586" s="104"/>
      <c r="EF586" s="104"/>
      <c r="EG586" s="104"/>
      <c r="EH586" s="104"/>
      <c r="EI586" s="104"/>
      <c r="EJ586" s="104"/>
      <c r="EK586" s="104"/>
      <c r="EL586" s="104"/>
      <c r="EM586" s="104"/>
      <c r="EN586" s="104"/>
      <c r="EO586" s="104"/>
      <c r="EP586" s="104"/>
      <c r="EQ586" s="104"/>
      <c r="ER586" s="104"/>
      <c r="ES586" s="104"/>
      <c r="ET586" s="104"/>
      <c r="EU586" s="104"/>
      <c r="EV586" s="104"/>
      <c r="EW586" s="104"/>
      <c r="EX586" s="104"/>
      <c r="EY586" s="104"/>
      <c r="EZ586" s="104"/>
      <c r="FA586" s="104"/>
      <c r="FB586" s="104"/>
      <c r="FC586" s="104"/>
      <c r="FD586" s="104"/>
      <c r="FE586" s="104"/>
      <c r="FF586" s="104"/>
      <c r="FG586" s="104"/>
      <c r="FH586" s="104"/>
      <c r="FI586" s="104"/>
      <c r="FJ586" s="104"/>
      <c r="FK586" s="104"/>
      <c r="FL586" s="104"/>
      <c r="FM586" s="104"/>
      <c r="FN586" s="104"/>
      <c r="FO586" s="104"/>
      <c r="FP586" s="104"/>
      <c r="FQ586" s="104"/>
      <c r="FR586" s="104"/>
      <c r="FS586" s="104"/>
      <c r="FT586" s="104"/>
      <c r="FU586" s="104"/>
      <c r="FV586" s="104"/>
      <c r="FW586" s="104"/>
      <c r="FX586" s="104"/>
      <c r="FY586" s="104"/>
      <c r="FZ586" s="104"/>
      <c r="GA586" s="104"/>
      <c r="GB586" s="104"/>
      <c r="GC586" s="104"/>
      <c r="GD586" s="104"/>
      <c r="GE586" s="104"/>
      <c r="GF586" s="104"/>
      <c r="GG586" s="104"/>
      <c r="GH586" s="104"/>
      <c r="GI586" s="104"/>
      <c r="GJ586" s="104"/>
      <c r="GK586" s="104"/>
      <c r="GL586" s="104"/>
      <c r="GM586" s="104"/>
      <c r="GN586" s="104"/>
      <c r="GO586" s="104"/>
      <c r="GP586" s="104"/>
      <c r="GQ586" s="104"/>
      <c r="GR586" s="104"/>
      <c r="GS586" s="104"/>
      <c r="GT586" s="104"/>
    </row>
    <row r="587" spans="8:202" s="6" customFormat="1">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c r="EA587" s="104"/>
      <c r="EB587" s="104"/>
      <c r="EC587" s="104"/>
      <c r="ED587" s="104"/>
      <c r="EE587" s="104"/>
      <c r="EF587" s="104"/>
      <c r="EG587" s="104"/>
      <c r="EH587" s="104"/>
      <c r="EI587" s="104"/>
      <c r="EJ587" s="104"/>
      <c r="EK587" s="104"/>
      <c r="EL587" s="104"/>
      <c r="EM587" s="104"/>
      <c r="EN587" s="104"/>
      <c r="EO587" s="104"/>
      <c r="EP587" s="104"/>
      <c r="EQ587" s="104"/>
      <c r="ER587" s="104"/>
      <c r="ES587" s="104"/>
      <c r="ET587" s="104"/>
      <c r="EU587" s="104"/>
      <c r="EV587" s="104"/>
      <c r="EW587" s="104"/>
      <c r="EX587" s="104"/>
      <c r="EY587" s="104"/>
      <c r="EZ587" s="104"/>
      <c r="FA587" s="104"/>
      <c r="FB587" s="104"/>
      <c r="FC587" s="104"/>
      <c r="FD587" s="104"/>
      <c r="FE587" s="104"/>
      <c r="FF587" s="104"/>
      <c r="FG587" s="104"/>
      <c r="FH587" s="104"/>
      <c r="FI587" s="104"/>
      <c r="FJ587" s="104"/>
      <c r="FK587" s="104"/>
      <c r="FL587" s="104"/>
      <c r="FM587" s="104"/>
      <c r="FN587" s="104"/>
      <c r="FO587" s="104"/>
      <c r="FP587" s="104"/>
      <c r="FQ587" s="104"/>
      <c r="FR587" s="104"/>
      <c r="FS587" s="104"/>
      <c r="FT587" s="104"/>
      <c r="FU587" s="104"/>
      <c r="FV587" s="104"/>
      <c r="FW587" s="104"/>
      <c r="FX587" s="104"/>
      <c r="FY587" s="104"/>
      <c r="FZ587" s="104"/>
      <c r="GA587" s="104"/>
      <c r="GB587" s="104"/>
      <c r="GC587" s="104"/>
      <c r="GD587" s="104"/>
      <c r="GE587" s="104"/>
      <c r="GF587" s="104"/>
      <c r="GG587" s="104"/>
      <c r="GH587" s="104"/>
      <c r="GI587" s="104"/>
      <c r="GJ587" s="104"/>
      <c r="GK587" s="104"/>
      <c r="GL587" s="104"/>
      <c r="GM587" s="104"/>
      <c r="GN587" s="104"/>
      <c r="GO587" s="104"/>
      <c r="GP587" s="104"/>
      <c r="GQ587" s="104"/>
      <c r="GR587" s="104"/>
      <c r="GS587" s="104"/>
      <c r="GT587" s="104"/>
    </row>
    <row r="588" spans="8:202" s="6" customFormat="1">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c r="EA588" s="104"/>
      <c r="EB588" s="104"/>
      <c r="EC588" s="104"/>
      <c r="ED588" s="104"/>
      <c r="EE588" s="104"/>
      <c r="EF588" s="104"/>
      <c r="EG588" s="104"/>
      <c r="EH588" s="104"/>
      <c r="EI588" s="104"/>
      <c r="EJ588" s="104"/>
      <c r="EK588" s="104"/>
      <c r="EL588" s="104"/>
      <c r="EM588" s="104"/>
      <c r="EN588" s="104"/>
      <c r="EO588" s="104"/>
      <c r="EP588" s="104"/>
      <c r="EQ588" s="104"/>
      <c r="ER588" s="104"/>
      <c r="ES588" s="104"/>
      <c r="ET588" s="104"/>
      <c r="EU588" s="104"/>
      <c r="EV588" s="104"/>
      <c r="EW588" s="104"/>
      <c r="EX588" s="104"/>
      <c r="EY588" s="104"/>
      <c r="EZ588" s="104"/>
      <c r="FA588" s="104"/>
      <c r="FB588" s="104"/>
      <c r="FC588" s="104"/>
      <c r="FD588" s="104"/>
      <c r="FE588" s="104"/>
      <c r="FF588" s="104"/>
      <c r="FG588" s="104"/>
      <c r="FH588" s="104"/>
      <c r="FI588" s="104"/>
      <c r="FJ588" s="104"/>
      <c r="FK588" s="104"/>
      <c r="FL588" s="104"/>
      <c r="FM588" s="104"/>
      <c r="FN588" s="104"/>
      <c r="FO588" s="104"/>
      <c r="FP588" s="104"/>
      <c r="FQ588" s="104"/>
      <c r="FR588" s="104"/>
      <c r="FS588" s="104"/>
      <c r="FT588" s="104"/>
      <c r="FU588" s="104"/>
      <c r="FV588" s="104"/>
      <c r="FW588" s="104"/>
      <c r="FX588" s="104"/>
      <c r="FY588" s="104"/>
      <c r="FZ588" s="104"/>
      <c r="GA588" s="104"/>
      <c r="GB588" s="104"/>
      <c r="GC588" s="104"/>
      <c r="GD588" s="104"/>
      <c r="GE588" s="104"/>
      <c r="GF588" s="104"/>
      <c r="GG588" s="104"/>
      <c r="GH588" s="104"/>
      <c r="GI588" s="104"/>
      <c r="GJ588" s="104"/>
      <c r="GK588" s="104"/>
      <c r="GL588" s="104"/>
      <c r="GM588" s="104"/>
      <c r="GN588" s="104"/>
      <c r="GO588" s="104"/>
      <c r="GP588" s="104"/>
      <c r="GQ588" s="104"/>
      <c r="GR588" s="104"/>
      <c r="GS588" s="104"/>
      <c r="GT588" s="104"/>
    </row>
    <row r="589" spans="8:202" s="6" customFormat="1">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c r="EA589" s="104"/>
      <c r="EB589" s="104"/>
      <c r="EC589" s="104"/>
      <c r="ED589" s="104"/>
      <c r="EE589" s="104"/>
      <c r="EF589" s="104"/>
      <c r="EG589" s="104"/>
      <c r="EH589" s="104"/>
      <c r="EI589" s="104"/>
      <c r="EJ589" s="104"/>
      <c r="EK589" s="104"/>
      <c r="EL589" s="104"/>
      <c r="EM589" s="104"/>
      <c r="EN589" s="104"/>
      <c r="EO589" s="104"/>
      <c r="EP589" s="104"/>
      <c r="EQ589" s="104"/>
      <c r="ER589" s="104"/>
      <c r="ES589" s="104"/>
      <c r="ET589" s="104"/>
      <c r="EU589" s="104"/>
      <c r="EV589" s="104"/>
      <c r="EW589" s="104"/>
      <c r="EX589" s="104"/>
      <c r="EY589" s="104"/>
      <c r="EZ589" s="104"/>
      <c r="FA589" s="104"/>
      <c r="FB589" s="104"/>
      <c r="FC589" s="104"/>
      <c r="FD589" s="104"/>
      <c r="FE589" s="104"/>
      <c r="FF589" s="104"/>
      <c r="FG589" s="104"/>
      <c r="FH589" s="104"/>
      <c r="FI589" s="104"/>
      <c r="FJ589" s="104"/>
      <c r="FK589" s="104"/>
      <c r="FL589" s="104"/>
      <c r="FM589" s="104"/>
      <c r="FN589" s="104"/>
      <c r="FO589" s="104"/>
      <c r="FP589" s="104"/>
      <c r="FQ589" s="104"/>
      <c r="FR589" s="104"/>
      <c r="FS589" s="104"/>
      <c r="FT589" s="104"/>
      <c r="FU589" s="104"/>
      <c r="FV589" s="104"/>
      <c r="FW589" s="104"/>
      <c r="FX589" s="104"/>
      <c r="FY589" s="104"/>
      <c r="FZ589" s="104"/>
      <c r="GA589" s="104"/>
      <c r="GB589" s="104"/>
      <c r="GC589" s="104"/>
      <c r="GD589" s="104"/>
      <c r="GE589" s="104"/>
      <c r="GF589" s="104"/>
      <c r="GG589" s="104"/>
      <c r="GH589" s="104"/>
      <c r="GI589" s="104"/>
      <c r="GJ589" s="104"/>
      <c r="GK589" s="104"/>
      <c r="GL589" s="104"/>
      <c r="GM589" s="104"/>
      <c r="GN589" s="104"/>
      <c r="GO589" s="104"/>
      <c r="GP589" s="104"/>
      <c r="GQ589" s="104"/>
      <c r="GR589" s="104"/>
      <c r="GS589" s="104"/>
      <c r="GT589" s="104"/>
    </row>
    <row r="590" spans="8:202" s="6" customFormat="1">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c r="EA590" s="104"/>
      <c r="EB590" s="104"/>
      <c r="EC590" s="104"/>
      <c r="ED590" s="104"/>
      <c r="EE590" s="104"/>
      <c r="EF590" s="104"/>
      <c r="EG590" s="104"/>
      <c r="EH590" s="104"/>
      <c r="EI590" s="104"/>
      <c r="EJ590" s="104"/>
      <c r="EK590" s="104"/>
      <c r="EL590" s="104"/>
      <c r="EM590" s="104"/>
      <c r="EN590" s="104"/>
      <c r="EO590" s="104"/>
      <c r="EP590" s="104"/>
      <c r="EQ590" s="104"/>
      <c r="ER590" s="104"/>
      <c r="ES590" s="104"/>
      <c r="ET590" s="104"/>
      <c r="EU590" s="104"/>
      <c r="EV590" s="104"/>
      <c r="EW590" s="104"/>
      <c r="EX590" s="104"/>
      <c r="EY590" s="104"/>
      <c r="EZ590" s="104"/>
      <c r="FA590" s="104"/>
      <c r="FB590" s="104"/>
      <c r="FC590" s="104"/>
      <c r="FD590" s="104"/>
      <c r="FE590" s="104"/>
      <c r="FF590" s="104"/>
      <c r="FG590" s="104"/>
      <c r="FH590" s="104"/>
      <c r="FI590" s="104"/>
      <c r="FJ590" s="104"/>
      <c r="FK590" s="104"/>
      <c r="FL590" s="104"/>
      <c r="FM590" s="104"/>
      <c r="FN590" s="104"/>
      <c r="FO590" s="104"/>
      <c r="FP590" s="104"/>
      <c r="FQ590" s="104"/>
      <c r="FR590" s="104"/>
      <c r="FS590" s="104"/>
      <c r="FT590" s="104"/>
      <c r="FU590" s="104"/>
      <c r="FV590" s="104"/>
      <c r="FW590" s="104"/>
      <c r="FX590" s="104"/>
      <c r="FY590" s="104"/>
      <c r="FZ590" s="104"/>
      <c r="GA590" s="104"/>
      <c r="GB590" s="104"/>
      <c r="GC590" s="104"/>
      <c r="GD590" s="104"/>
      <c r="GE590" s="104"/>
      <c r="GF590" s="104"/>
      <c r="GG590" s="104"/>
      <c r="GH590" s="104"/>
      <c r="GI590" s="104"/>
      <c r="GJ590" s="104"/>
      <c r="GK590" s="104"/>
      <c r="GL590" s="104"/>
      <c r="GM590" s="104"/>
      <c r="GN590" s="104"/>
      <c r="GO590" s="104"/>
      <c r="GP590" s="104"/>
      <c r="GQ590" s="104"/>
      <c r="GR590" s="104"/>
      <c r="GS590" s="104"/>
      <c r="GT590" s="104"/>
    </row>
    <row r="591" spans="8:202" s="6" customFormat="1">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c r="EA591" s="104"/>
      <c r="EB591" s="104"/>
      <c r="EC591" s="104"/>
      <c r="ED591" s="104"/>
      <c r="EE591" s="104"/>
      <c r="EF591" s="104"/>
      <c r="EG591" s="104"/>
      <c r="EH591" s="104"/>
      <c r="EI591" s="104"/>
      <c r="EJ591" s="104"/>
      <c r="EK591" s="104"/>
      <c r="EL591" s="104"/>
      <c r="EM591" s="104"/>
      <c r="EN591" s="104"/>
      <c r="EO591" s="104"/>
      <c r="EP591" s="104"/>
      <c r="EQ591" s="104"/>
      <c r="ER591" s="104"/>
      <c r="ES591" s="104"/>
      <c r="ET591" s="104"/>
      <c r="EU591" s="104"/>
      <c r="EV591" s="104"/>
      <c r="EW591" s="104"/>
      <c r="EX591" s="104"/>
      <c r="EY591" s="104"/>
      <c r="EZ591" s="104"/>
      <c r="FA591" s="104"/>
      <c r="FB591" s="104"/>
      <c r="FC591" s="104"/>
      <c r="FD591" s="104"/>
      <c r="FE591" s="104"/>
      <c r="FF591" s="104"/>
      <c r="FG591" s="104"/>
      <c r="FH591" s="104"/>
      <c r="FI591" s="104"/>
      <c r="FJ591" s="104"/>
      <c r="FK591" s="104"/>
      <c r="FL591" s="104"/>
      <c r="FM591" s="104"/>
      <c r="FN591" s="104"/>
      <c r="FO591" s="104"/>
      <c r="FP591" s="104"/>
      <c r="FQ591" s="104"/>
      <c r="FR591" s="104"/>
      <c r="FS591" s="104"/>
      <c r="FT591" s="104"/>
      <c r="FU591" s="104"/>
      <c r="FV591" s="104"/>
      <c r="FW591" s="104"/>
      <c r="FX591" s="104"/>
      <c r="FY591" s="104"/>
      <c r="FZ591" s="104"/>
      <c r="GA591" s="104"/>
      <c r="GB591" s="104"/>
      <c r="GC591" s="104"/>
      <c r="GD591" s="104"/>
      <c r="GE591" s="104"/>
      <c r="GF591" s="104"/>
      <c r="GG591" s="104"/>
      <c r="GH591" s="104"/>
      <c r="GI591" s="104"/>
      <c r="GJ591" s="104"/>
      <c r="GK591" s="104"/>
      <c r="GL591" s="104"/>
      <c r="GM591" s="104"/>
      <c r="GN591" s="104"/>
      <c r="GO591" s="104"/>
      <c r="GP591" s="104"/>
      <c r="GQ591" s="104"/>
      <c r="GR591" s="104"/>
      <c r="GS591" s="104"/>
      <c r="GT591" s="104"/>
    </row>
    <row r="592" spans="8:202" s="6" customFormat="1">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c r="EA592" s="104"/>
      <c r="EB592" s="104"/>
      <c r="EC592" s="104"/>
      <c r="ED592" s="104"/>
      <c r="EE592" s="104"/>
      <c r="EF592" s="104"/>
      <c r="EG592" s="104"/>
      <c r="EH592" s="104"/>
      <c r="EI592" s="104"/>
      <c r="EJ592" s="104"/>
      <c r="EK592" s="104"/>
      <c r="EL592" s="104"/>
      <c r="EM592" s="104"/>
      <c r="EN592" s="104"/>
      <c r="EO592" s="104"/>
      <c r="EP592" s="104"/>
      <c r="EQ592" s="104"/>
      <c r="ER592" s="104"/>
      <c r="ES592" s="104"/>
      <c r="ET592" s="104"/>
      <c r="EU592" s="104"/>
      <c r="EV592" s="104"/>
      <c r="EW592" s="104"/>
      <c r="EX592" s="104"/>
      <c r="EY592" s="104"/>
      <c r="EZ592" s="104"/>
      <c r="FA592" s="104"/>
      <c r="FB592" s="104"/>
      <c r="FC592" s="104"/>
      <c r="FD592" s="104"/>
      <c r="FE592" s="104"/>
      <c r="FF592" s="104"/>
      <c r="FG592" s="104"/>
      <c r="FH592" s="104"/>
      <c r="FI592" s="104"/>
      <c r="FJ592" s="104"/>
      <c r="FK592" s="104"/>
      <c r="FL592" s="104"/>
      <c r="FM592" s="104"/>
      <c r="FN592" s="104"/>
      <c r="FO592" s="104"/>
      <c r="FP592" s="104"/>
      <c r="FQ592" s="104"/>
      <c r="FR592" s="104"/>
      <c r="FS592" s="104"/>
      <c r="FT592" s="104"/>
      <c r="FU592" s="104"/>
      <c r="FV592" s="104"/>
      <c r="FW592" s="104"/>
      <c r="FX592" s="104"/>
      <c r="FY592" s="104"/>
      <c r="FZ592" s="104"/>
      <c r="GA592" s="104"/>
      <c r="GB592" s="104"/>
      <c r="GC592" s="104"/>
      <c r="GD592" s="104"/>
      <c r="GE592" s="104"/>
      <c r="GF592" s="104"/>
      <c r="GG592" s="104"/>
      <c r="GH592" s="104"/>
      <c r="GI592" s="104"/>
      <c r="GJ592" s="104"/>
      <c r="GK592" s="104"/>
      <c r="GL592" s="104"/>
      <c r="GM592" s="104"/>
      <c r="GN592" s="104"/>
      <c r="GO592" s="104"/>
      <c r="GP592" s="104"/>
      <c r="GQ592" s="104"/>
      <c r="GR592" s="104"/>
      <c r="GS592" s="104"/>
      <c r="GT592" s="104"/>
    </row>
    <row r="593" spans="8:202" s="6" customFormat="1">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c r="EA593" s="104"/>
      <c r="EB593" s="104"/>
      <c r="EC593" s="104"/>
      <c r="ED593" s="104"/>
      <c r="EE593" s="104"/>
      <c r="EF593" s="104"/>
      <c r="EG593" s="104"/>
      <c r="EH593" s="104"/>
      <c r="EI593" s="104"/>
      <c r="EJ593" s="104"/>
      <c r="EK593" s="104"/>
      <c r="EL593" s="104"/>
      <c r="EM593" s="104"/>
      <c r="EN593" s="104"/>
      <c r="EO593" s="104"/>
      <c r="EP593" s="104"/>
      <c r="EQ593" s="104"/>
      <c r="ER593" s="104"/>
      <c r="ES593" s="104"/>
      <c r="ET593" s="104"/>
      <c r="EU593" s="104"/>
      <c r="EV593" s="104"/>
      <c r="EW593" s="104"/>
      <c r="EX593" s="104"/>
      <c r="EY593" s="104"/>
      <c r="EZ593" s="104"/>
      <c r="FA593" s="104"/>
      <c r="FB593" s="104"/>
      <c r="FC593" s="104"/>
      <c r="FD593" s="104"/>
      <c r="FE593" s="104"/>
      <c r="FF593" s="104"/>
      <c r="FG593" s="104"/>
      <c r="FH593" s="104"/>
      <c r="FI593" s="104"/>
      <c r="FJ593" s="104"/>
      <c r="FK593" s="104"/>
      <c r="FL593" s="104"/>
      <c r="FM593" s="104"/>
      <c r="FN593" s="104"/>
      <c r="FO593" s="104"/>
      <c r="FP593" s="104"/>
      <c r="FQ593" s="104"/>
      <c r="FR593" s="104"/>
      <c r="FS593" s="104"/>
      <c r="FT593" s="104"/>
      <c r="FU593" s="104"/>
      <c r="FV593" s="104"/>
      <c r="FW593" s="104"/>
      <c r="FX593" s="104"/>
      <c r="FY593" s="104"/>
      <c r="FZ593" s="104"/>
      <c r="GA593" s="104"/>
      <c r="GB593" s="104"/>
      <c r="GC593" s="104"/>
      <c r="GD593" s="104"/>
      <c r="GE593" s="104"/>
      <c r="GF593" s="104"/>
      <c r="GG593" s="104"/>
      <c r="GH593" s="104"/>
      <c r="GI593" s="104"/>
      <c r="GJ593" s="104"/>
      <c r="GK593" s="104"/>
      <c r="GL593" s="104"/>
      <c r="GM593" s="104"/>
      <c r="GN593" s="104"/>
      <c r="GO593" s="104"/>
      <c r="GP593" s="104"/>
      <c r="GQ593" s="104"/>
      <c r="GR593" s="104"/>
      <c r="GS593" s="104"/>
      <c r="GT593" s="104"/>
    </row>
    <row r="594" spans="8:202" s="6" customFormat="1">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c r="EA594" s="104"/>
      <c r="EB594" s="104"/>
      <c r="EC594" s="104"/>
      <c r="ED594" s="104"/>
      <c r="EE594" s="104"/>
      <c r="EF594" s="104"/>
      <c r="EG594" s="104"/>
      <c r="EH594" s="104"/>
      <c r="EI594" s="104"/>
      <c r="EJ594" s="104"/>
      <c r="EK594" s="104"/>
      <c r="EL594" s="104"/>
      <c r="EM594" s="104"/>
      <c r="EN594" s="104"/>
      <c r="EO594" s="104"/>
      <c r="EP594" s="104"/>
      <c r="EQ594" s="104"/>
      <c r="ER594" s="104"/>
      <c r="ES594" s="104"/>
      <c r="ET594" s="104"/>
      <c r="EU594" s="104"/>
      <c r="EV594" s="104"/>
      <c r="EW594" s="104"/>
      <c r="EX594" s="104"/>
      <c r="EY594" s="104"/>
      <c r="EZ594" s="104"/>
      <c r="FA594" s="104"/>
      <c r="FB594" s="104"/>
      <c r="FC594" s="104"/>
      <c r="FD594" s="104"/>
      <c r="FE594" s="104"/>
      <c r="FF594" s="104"/>
      <c r="FG594" s="104"/>
      <c r="FH594" s="104"/>
      <c r="FI594" s="104"/>
      <c r="FJ594" s="104"/>
      <c r="FK594" s="104"/>
      <c r="FL594" s="104"/>
      <c r="FM594" s="104"/>
      <c r="FN594" s="104"/>
      <c r="FO594" s="104"/>
      <c r="FP594" s="104"/>
      <c r="FQ594" s="104"/>
      <c r="FR594" s="104"/>
      <c r="FS594" s="104"/>
      <c r="FT594" s="104"/>
      <c r="FU594" s="104"/>
      <c r="FV594" s="104"/>
      <c r="FW594" s="104"/>
      <c r="FX594" s="104"/>
      <c r="FY594" s="104"/>
      <c r="FZ594" s="104"/>
      <c r="GA594" s="104"/>
      <c r="GB594" s="104"/>
      <c r="GC594" s="104"/>
      <c r="GD594" s="104"/>
      <c r="GE594" s="104"/>
      <c r="GF594" s="104"/>
      <c r="GG594" s="104"/>
      <c r="GH594" s="104"/>
      <c r="GI594" s="104"/>
      <c r="GJ594" s="104"/>
      <c r="GK594" s="104"/>
      <c r="GL594" s="104"/>
      <c r="GM594" s="104"/>
      <c r="GN594" s="104"/>
      <c r="GO594" s="104"/>
      <c r="GP594" s="104"/>
      <c r="GQ594" s="104"/>
      <c r="GR594" s="104"/>
      <c r="GS594" s="104"/>
      <c r="GT594" s="104"/>
    </row>
    <row r="595" spans="8:202" s="6" customFormat="1">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c r="EA595" s="104"/>
      <c r="EB595" s="104"/>
      <c r="EC595" s="104"/>
      <c r="ED595" s="104"/>
      <c r="EE595" s="104"/>
      <c r="EF595" s="104"/>
      <c r="EG595" s="104"/>
      <c r="EH595" s="104"/>
      <c r="EI595" s="104"/>
      <c r="EJ595" s="104"/>
      <c r="EK595" s="104"/>
      <c r="EL595" s="104"/>
      <c r="EM595" s="104"/>
      <c r="EN595" s="104"/>
      <c r="EO595" s="104"/>
      <c r="EP595" s="104"/>
      <c r="EQ595" s="104"/>
      <c r="ER595" s="104"/>
      <c r="ES595" s="104"/>
      <c r="ET595" s="104"/>
      <c r="EU595" s="104"/>
      <c r="EV595" s="104"/>
      <c r="EW595" s="104"/>
      <c r="EX595" s="104"/>
      <c r="EY595" s="104"/>
      <c r="EZ595" s="104"/>
      <c r="FA595" s="104"/>
      <c r="FB595" s="104"/>
      <c r="FC595" s="104"/>
      <c r="FD595" s="104"/>
      <c r="FE595" s="104"/>
      <c r="FF595" s="104"/>
      <c r="FG595" s="104"/>
      <c r="FH595" s="104"/>
      <c r="FI595" s="104"/>
      <c r="FJ595" s="104"/>
      <c r="FK595" s="104"/>
      <c r="FL595" s="104"/>
      <c r="FM595" s="104"/>
      <c r="FN595" s="104"/>
      <c r="FO595" s="104"/>
      <c r="FP595" s="104"/>
      <c r="FQ595" s="104"/>
      <c r="FR595" s="104"/>
      <c r="FS595" s="104"/>
      <c r="FT595" s="104"/>
      <c r="FU595" s="104"/>
      <c r="FV595" s="104"/>
      <c r="FW595" s="104"/>
      <c r="FX595" s="104"/>
      <c r="FY595" s="104"/>
      <c r="FZ595" s="104"/>
      <c r="GA595" s="104"/>
      <c r="GB595" s="104"/>
      <c r="GC595" s="104"/>
      <c r="GD595" s="104"/>
      <c r="GE595" s="104"/>
      <c r="GF595" s="104"/>
      <c r="GG595" s="104"/>
      <c r="GH595" s="104"/>
      <c r="GI595" s="104"/>
      <c r="GJ595" s="104"/>
      <c r="GK595" s="104"/>
      <c r="GL595" s="104"/>
      <c r="GM595" s="104"/>
      <c r="GN595" s="104"/>
      <c r="GO595" s="104"/>
      <c r="GP595" s="104"/>
      <c r="GQ595" s="104"/>
      <c r="GR595" s="104"/>
      <c r="GS595" s="104"/>
      <c r="GT595" s="104"/>
    </row>
    <row r="596" spans="8:202" s="6" customFormat="1">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c r="EA596" s="104"/>
      <c r="EB596" s="104"/>
      <c r="EC596" s="104"/>
      <c r="ED596" s="104"/>
      <c r="EE596" s="104"/>
      <c r="EF596" s="104"/>
      <c r="EG596" s="104"/>
      <c r="EH596" s="104"/>
      <c r="EI596" s="104"/>
      <c r="EJ596" s="104"/>
      <c r="EK596" s="104"/>
      <c r="EL596" s="104"/>
      <c r="EM596" s="104"/>
      <c r="EN596" s="104"/>
      <c r="EO596" s="104"/>
      <c r="EP596" s="104"/>
      <c r="EQ596" s="104"/>
      <c r="ER596" s="104"/>
      <c r="ES596" s="104"/>
      <c r="ET596" s="104"/>
      <c r="EU596" s="104"/>
      <c r="EV596" s="104"/>
      <c r="EW596" s="104"/>
      <c r="EX596" s="104"/>
      <c r="EY596" s="104"/>
      <c r="EZ596" s="104"/>
      <c r="FA596" s="104"/>
      <c r="FB596" s="104"/>
      <c r="FC596" s="104"/>
      <c r="FD596" s="104"/>
      <c r="FE596" s="104"/>
      <c r="FF596" s="104"/>
      <c r="FG596" s="104"/>
      <c r="FH596" s="104"/>
      <c r="FI596" s="104"/>
      <c r="FJ596" s="104"/>
      <c r="FK596" s="104"/>
      <c r="FL596" s="104"/>
      <c r="FM596" s="104"/>
      <c r="FN596" s="104"/>
      <c r="FO596" s="104"/>
      <c r="FP596" s="104"/>
      <c r="FQ596" s="104"/>
      <c r="FR596" s="104"/>
      <c r="FS596" s="104"/>
      <c r="FT596" s="104"/>
      <c r="FU596" s="104"/>
      <c r="FV596" s="104"/>
      <c r="FW596" s="104"/>
      <c r="FX596" s="104"/>
      <c r="FY596" s="104"/>
      <c r="FZ596" s="104"/>
      <c r="GA596" s="104"/>
      <c r="GB596" s="104"/>
      <c r="GC596" s="104"/>
      <c r="GD596" s="104"/>
      <c r="GE596" s="104"/>
      <c r="GF596" s="104"/>
      <c r="GG596" s="104"/>
      <c r="GH596" s="104"/>
      <c r="GI596" s="104"/>
      <c r="GJ596" s="104"/>
      <c r="GK596" s="104"/>
      <c r="GL596" s="104"/>
      <c r="GM596" s="104"/>
      <c r="GN596" s="104"/>
      <c r="GO596" s="104"/>
      <c r="GP596" s="104"/>
      <c r="GQ596" s="104"/>
      <c r="GR596" s="104"/>
      <c r="GS596" s="104"/>
      <c r="GT596" s="104"/>
    </row>
    <row r="597" spans="8:202" s="6" customFormat="1">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c r="EA597" s="104"/>
      <c r="EB597" s="104"/>
      <c r="EC597" s="104"/>
      <c r="ED597" s="104"/>
      <c r="EE597" s="104"/>
      <c r="EF597" s="104"/>
      <c r="EG597" s="104"/>
      <c r="EH597" s="104"/>
      <c r="EI597" s="104"/>
      <c r="EJ597" s="104"/>
      <c r="EK597" s="104"/>
      <c r="EL597" s="104"/>
      <c r="EM597" s="104"/>
      <c r="EN597" s="104"/>
      <c r="EO597" s="104"/>
      <c r="EP597" s="104"/>
      <c r="EQ597" s="104"/>
      <c r="ER597" s="104"/>
      <c r="ES597" s="104"/>
      <c r="ET597" s="104"/>
      <c r="EU597" s="104"/>
      <c r="EV597" s="104"/>
      <c r="EW597" s="104"/>
      <c r="EX597" s="104"/>
      <c r="EY597" s="104"/>
      <c r="EZ597" s="104"/>
      <c r="FA597" s="104"/>
      <c r="FB597" s="104"/>
      <c r="FC597" s="104"/>
      <c r="FD597" s="104"/>
      <c r="FE597" s="104"/>
      <c r="FF597" s="104"/>
      <c r="FG597" s="104"/>
      <c r="FH597" s="104"/>
      <c r="FI597" s="104"/>
      <c r="FJ597" s="104"/>
      <c r="FK597" s="104"/>
      <c r="FL597" s="104"/>
      <c r="FM597" s="104"/>
      <c r="FN597" s="104"/>
      <c r="FO597" s="104"/>
      <c r="FP597" s="104"/>
      <c r="FQ597" s="104"/>
      <c r="FR597" s="104"/>
      <c r="FS597" s="104"/>
      <c r="FT597" s="104"/>
      <c r="FU597" s="104"/>
      <c r="FV597" s="104"/>
      <c r="FW597" s="104"/>
      <c r="FX597" s="104"/>
      <c r="FY597" s="104"/>
      <c r="FZ597" s="104"/>
      <c r="GA597" s="104"/>
      <c r="GB597" s="104"/>
      <c r="GC597" s="104"/>
      <c r="GD597" s="104"/>
      <c r="GE597" s="104"/>
      <c r="GF597" s="104"/>
      <c r="GG597" s="104"/>
      <c r="GH597" s="104"/>
      <c r="GI597" s="104"/>
      <c r="GJ597" s="104"/>
      <c r="GK597" s="104"/>
      <c r="GL597" s="104"/>
      <c r="GM597" s="104"/>
      <c r="GN597" s="104"/>
      <c r="GO597" s="104"/>
      <c r="GP597" s="104"/>
      <c r="GQ597" s="104"/>
      <c r="GR597" s="104"/>
      <c r="GS597" s="104"/>
      <c r="GT597" s="104"/>
    </row>
    <row r="598" spans="8:202" s="6" customFormat="1">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c r="EA598" s="104"/>
      <c r="EB598" s="104"/>
      <c r="EC598" s="104"/>
      <c r="ED598" s="104"/>
      <c r="EE598" s="104"/>
      <c r="EF598" s="104"/>
      <c r="EG598" s="104"/>
      <c r="EH598" s="104"/>
      <c r="EI598" s="104"/>
      <c r="EJ598" s="104"/>
      <c r="EK598" s="104"/>
      <c r="EL598" s="104"/>
      <c r="EM598" s="104"/>
      <c r="EN598" s="104"/>
      <c r="EO598" s="104"/>
      <c r="EP598" s="104"/>
      <c r="EQ598" s="104"/>
      <c r="ER598" s="104"/>
      <c r="ES598" s="104"/>
      <c r="ET598" s="104"/>
      <c r="EU598" s="104"/>
      <c r="EV598" s="104"/>
      <c r="EW598" s="104"/>
      <c r="EX598" s="104"/>
      <c r="EY598" s="104"/>
      <c r="EZ598" s="104"/>
      <c r="FA598" s="104"/>
      <c r="FB598" s="104"/>
      <c r="FC598" s="104"/>
      <c r="FD598" s="104"/>
      <c r="FE598" s="104"/>
      <c r="FF598" s="104"/>
      <c r="FG598" s="104"/>
      <c r="FH598" s="104"/>
      <c r="FI598" s="104"/>
      <c r="FJ598" s="104"/>
      <c r="FK598" s="104"/>
      <c r="FL598" s="104"/>
      <c r="FM598" s="104"/>
      <c r="FN598" s="104"/>
      <c r="FO598" s="104"/>
      <c r="FP598" s="104"/>
      <c r="FQ598" s="104"/>
      <c r="FR598" s="104"/>
      <c r="FS598" s="104"/>
      <c r="FT598" s="104"/>
      <c r="FU598" s="104"/>
      <c r="FV598" s="104"/>
      <c r="FW598" s="104"/>
      <c r="FX598" s="104"/>
      <c r="FY598" s="104"/>
      <c r="FZ598" s="104"/>
      <c r="GA598" s="104"/>
      <c r="GB598" s="104"/>
      <c r="GC598" s="104"/>
      <c r="GD598" s="104"/>
      <c r="GE598" s="104"/>
      <c r="GF598" s="104"/>
      <c r="GG598" s="104"/>
      <c r="GH598" s="104"/>
      <c r="GI598" s="104"/>
      <c r="GJ598" s="104"/>
      <c r="GK598" s="104"/>
      <c r="GL598" s="104"/>
      <c r="GM598" s="104"/>
      <c r="GN598" s="104"/>
      <c r="GO598" s="104"/>
      <c r="GP598" s="104"/>
      <c r="GQ598" s="104"/>
      <c r="GR598" s="104"/>
      <c r="GS598" s="104"/>
      <c r="GT598" s="104"/>
    </row>
    <row r="599" spans="8:202" s="6" customFormat="1">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c r="EA599" s="104"/>
      <c r="EB599" s="104"/>
      <c r="EC599" s="104"/>
      <c r="ED599" s="104"/>
      <c r="EE599" s="104"/>
      <c r="EF599" s="104"/>
      <c r="EG599" s="104"/>
      <c r="EH599" s="104"/>
      <c r="EI599" s="104"/>
      <c r="EJ599" s="104"/>
      <c r="EK599" s="104"/>
      <c r="EL599" s="104"/>
      <c r="EM599" s="104"/>
      <c r="EN599" s="104"/>
      <c r="EO599" s="104"/>
      <c r="EP599" s="104"/>
      <c r="EQ599" s="104"/>
      <c r="ER599" s="104"/>
      <c r="ES599" s="104"/>
      <c r="ET599" s="104"/>
      <c r="EU599" s="104"/>
      <c r="EV599" s="104"/>
      <c r="EW599" s="104"/>
      <c r="EX599" s="104"/>
      <c r="EY599" s="104"/>
      <c r="EZ599" s="104"/>
      <c r="FA599" s="104"/>
      <c r="FB599" s="104"/>
      <c r="FC599" s="104"/>
      <c r="FD599" s="104"/>
      <c r="FE599" s="104"/>
      <c r="FF599" s="104"/>
      <c r="FG599" s="104"/>
      <c r="FH599" s="104"/>
      <c r="FI599" s="104"/>
      <c r="FJ599" s="104"/>
      <c r="FK599" s="104"/>
      <c r="FL599" s="104"/>
      <c r="FM599" s="104"/>
      <c r="FN599" s="104"/>
      <c r="FO599" s="104"/>
      <c r="FP599" s="104"/>
      <c r="FQ599" s="104"/>
      <c r="FR599" s="104"/>
      <c r="FS599" s="104"/>
      <c r="FT599" s="104"/>
      <c r="FU599" s="104"/>
      <c r="FV599" s="104"/>
      <c r="FW599" s="104"/>
      <c r="FX599" s="104"/>
      <c r="FY599" s="104"/>
      <c r="FZ599" s="104"/>
      <c r="GA599" s="104"/>
      <c r="GB599" s="104"/>
      <c r="GC599" s="104"/>
      <c r="GD599" s="104"/>
      <c r="GE599" s="104"/>
      <c r="GF599" s="104"/>
      <c r="GG599" s="104"/>
      <c r="GH599" s="104"/>
      <c r="GI599" s="104"/>
      <c r="GJ599" s="104"/>
      <c r="GK599" s="104"/>
      <c r="GL599" s="104"/>
      <c r="GM599" s="104"/>
      <c r="GN599" s="104"/>
      <c r="GO599" s="104"/>
      <c r="GP599" s="104"/>
      <c r="GQ599" s="104"/>
      <c r="GR599" s="104"/>
      <c r="GS599" s="104"/>
      <c r="GT599" s="104"/>
    </row>
    <row r="600" spans="8:202" s="6" customFormat="1">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c r="EA600" s="104"/>
      <c r="EB600" s="104"/>
      <c r="EC600" s="104"/>
      <c r="ED600" s="104"/>
      <c r="EE600" s="104"/>
      <c r="EF600" s="104"/>
      <c r="EG600" s="104"/>
      <c r="EH600" s="104"/>
      <c r="EI600" s="104"/>
      <c r="EJ600" s="104"/>
      <c r="EK600" s="104"/>
      <c r="EL600" s="104"/>
      <c r="EM600" s="104"/>
      <c r="EN600" s="104"/>
      <c r="EO600" s="104"/>
      <c r="EP600" s="104"/>
      <c r="EQ600" s="104"/>
      <c r="ER600" s="104"/>
      <c r="ES600" s="104"/>
      <c r="ET600" s="104"/>
      <c r="EU600" s="104"/>
      <c r="EV600" s="104"/>
      <c r="EW600" s="104"/>
      <c r="EX600" s="104"/>
      <c r="EY600" s="104"/>
      <c r="EZ600" s="104"/>
      <c r="FA600" s="104"/>
      <c r="FB600" s="104"/>
      <c r="FC600" s="104"/>
      <c r="FD600" s="104"/>
      <c r="FE600" s="104"/>
      <c r="FF600" s="104"/>
      <c r="FG600" s="104"/>
      <c r="FH600" s="104"/>
      <c r="FI600" s="104"/>
      <c r="FJ600" s="104"/>
      <c r="FK600" s="104"/>
      <c r="FL600" s="104"/>
      <c r="FM600" s="104"/>
      <c r="FN600" s="104"/>
      <c r="FO600" s="104"/>
      <c r="FP600" s="104"/>
      <c r="FQ600" s="104"/>
      <c r="FR600" s="104"/>
      <c r="FS600" s="104"/>
      <c r="FT600" s="104"/>
      <c r="FU600" s="104"/>
      <c r="FV600" s="104"/>
      <c r="FW600" s="104"/>
      <c r="FX600" s="104"/>
      <c r="FY600" s="104"/>
      <c r="FZ600" s="104"/>
      <c r="GA600" s="104"/>
      <c r="GB600" s="104"/>
      <c r="GC600" s="104"/>
      <c r="GD600" s="104"/>
      <c r="GE600" s="104"/>
      <c r="GF600" s="104"/>
      <c r="GG600" s="104"/>
      <c r="GH600" s="104"/>
      <c r="GI600" s="104"/>
      <c r="GJ600" s="104"/>
      <c r="GK600" s="104"/>
      <c r="GL600" s="104"/>
      <c r="GM600" s="104"/>
      <c r="GN600" s="104"/>
      <c r="GO600" s="104"/>
      <c r="GP600" s="104"/>
      <c r="GQ600" s="104"/>
      <c r="GR600" s="104"/>
      <c r="GS600" s="104"/>
      <c r="GT600" s="104"/>
    </row>
    <row r="601" spans="8:202" s="6" customFormat="1">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c r="EA601" s="104"/>
      <c r="EB601" s="104"/>
      <c r="EC601" s="104"/>
      <c r="ED601" s="104"/>
      <c r="EE601" s="104"/>
      <c r="EF601" s="104"/>
      <c r="EG601" s="104"/>
      <c r="EH601" s="104"/>
      <c r="EI601" s="104"/>
      <c r="EJ601" s="104"/>
      <c r="EK601" s="104"/>
      <c r="EL601" s="104"/>
      <c r="EM601" s="104"/>
      <c r="EN601" s="104"/>
      <c r="EO601" s="104"/>
      <c r="EP601" s="104"/>
      <c r="EQ601" s="104"/>
      <c r="ER601" s="104"/>
      <c r="ES601" s="104"/>
      <c r="ET601" s="104"/>
      <c r="EU601" s="104"/>
      <c r="EV601" s="104"/>
      <c r="EW601" s="104"/>
      <c r="EX601" s="104"/>
      <c r="EY601" s="104"/>
      <c r="EZ601" s="104"/>
      <c r="FA601" s="104"/>
      <c r="FB601" s="104"/>
      <c r="FC601" s="104"/>
      <c r="FD601" s="104"/>
      <c r="FE601" s="104"/>
      <c r="FF601" s="104"/>
      <c r="FG601" s="104"/>
      <c r="FH601" s="104"/>
      <c r="FI601" s="104"/>
      <c r="FJ601" s="104"/>
      <c r="FK601" s="104"/>
      <c r="FL601" s="104"/>
      <c r="FM601" s="104"/>
      <c r="FN601" s="104"/>
      <c r="FO601" s="104"/>
      <c r="FP601" s="104"/>
      <c r="FQ601" s="104"/>
      <c r="FR601" s="104"/>
      <c r="FS601" s="104"/>
      <c r="FT601" s="104"/>
      <c r="FU601" s="104"/>
      <c r="FV601" s="104"/>
      <c r="FW601" s="104"/>
      <c r="FX601" s="104"/>
      <c r="FY601" s="104"/>
      <c r="FZ601" s="104"/>
      <c r="GA601" s="104"/>
      <c r="GB601" s="104"/>
      <c r="GC601" s="104"/>
      <c r="GD601" s="104"/>
      <c r="GE601" s="104"/>
      <c r="GF601" s="104"/>
      <c r="GG601" s="104"/>
      <c r="GH601" s="104"/>
      <c r="GI601" s="104"/>
      <c r="GJ601" s="104"/>
      <c r="GK601" s="104"/>
      <c r="GL601" s="104"/>
      <c r="GM601" s="104"/>
      <c r="GN601" s="104"/>
      <c r="GO601" s="104"/>
      <c r="GP601" s="104"/>
      <c r="GQ601" s="104"/>
      <c r="GR601" s="104"/>
      <c r="GS601" s="104"/>
      <c r="GT601" s="104"/>
    </row>
    <row r="602" spans="8:202" s="6" customFormat="1">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c r="EA602" s="104"/>
      <c r="EB602" s="104"/>
      <c r="EC602" s="104"/>
      <c r="ED602" s="104"/>
      <c r="EE602" s="104"/>
      <c r="EF602" s="104"/>
      <c r="EG602" s="104"/>
      <c r="EH602" s="104"/>
      <c r="EI602" s="104"/>
      <c r="EJ602" s="104"/>
      <c r="EK602" s="104"/>
      <c r="EL602" s="104"/>
      <c r="EM602" s="104"/>
      <c r="EN602" s="104"/>
      <c r="EO602" s="104"/>
      <c r="EP602" s="104"/>
      <c r="EQ602" s="104"/>
      <c r="ER602" s="104"/>
      <c r="ES602" s="104"/>
      <c r="ET602" s="104"/>
      <c r="EU602" s="104"/>
      <c r="EV602" s="104"/>
      <c r="EW602" s="104"/>
      <c r="EX602" s="104"/>
      <c r="EY602" s="104"/>
      <c r="EZ602" s="104"/>
      <c r="FA602" s="104"/>
      <c r="FB602" s="104"/>
      <c r="FC602" s="104"/>
      <c r="FD602" s="104"/>
      <c r="FE602" s="104"/>
      <c r="FF602" s="104"/>
      <c r="FG602" s="104"/>
      <c r="FH602" s="104"/>
      <c r="FI602" s="104"/>
      <c r="FJ602" s="104"/>
      <c r="FK602" s="104"/>
      <c r="FL602" s="104"/>
      <c r="FM602" s="104"/>
      <c r="FN602" s="104"/>
      <c r="FO602" s="104"/>
      <c r="FP602" s="104"/>
      <c r="FQ602" s="104"/>
      <c r="FR602" s="104"/>
      <c r="FS602" s="104"/>
      <c r="FT602" s="104"/>
      <c r="FU602" s="104"/>
      <c r="FV602" s="104"/>
      <c r="FW602" s="104"/>
      <c r="FX602" s="104"/>
      <c r="FY602" s="104"/>
      <c r="FZ602" s="104"/>
      <c r="GA602" s="104"/>
      <c r="GB602" s="104"/>
      <c r="GC602" s="104"/>
      <c r="GD602" s="104"/>
      <c r="GE602" s="104"/>
      <c r="GF602" s="104"/>
      <c r="GG602" s="104"/>
      <c r="GH602" s="104"/>
      <c r="GI602" s="104"/>
      <c r="GJ602" s="104"/>
      <c r="GK602" s="104"/>
      <c r="GL602" s="104"/>
      <c r="GM602" s="104"/>
      <c r="GN602" s="104"/>
      <c r="GO602" s="104"/>
      <c r="GP602" s="104"/>
      <c r="GQ602" s="104"/>
      <c r="GR602" s="104"/>
      <c r="GS602" s="104"/>
      <c r="GT602" s="104"/>
    </row>
    <row r="603" spans="8:202" s="6" customFormat="1">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c r="EA603" s="104"/>
      <c r="EB603" s="104"/>
      <c r="EC603" s="104"/>
      <c r="ED603" s="104"/>
      <c r="EE603" s="104"/>
      <c r="EF603" s="104"/>
      <c r="EG603" s="104"/>
      <c r="EH603" s="104"/>
      <c r="EI603" s="104"/>
      <c r="EJ603" s="104"/>
      <c r="EK603" s="104"/>
      <c r="EL603" s="104"/>
      <c r="EM603" s="104"/>
      <c r="EN603" s="104"/>
      <c r="EO603" s="104"/>
      <c r="EP603" s="104"/>
      <c r="EQ603" s="104"/>
      <c r="ER603" s="104"/>
      <c r="ES603" s="104"/>
      <c r="ET603" s="104"/>
      <c r="EU603" s="104"/>
      <c r="EV603" s="104"/>
      <c r="EW603" s="104"/>
      <c r="EX603" s="104"/>
      <c r="EY603" s="104"/>
      <c r="EZ603" s="104"/>
      <c r="FA603" s="104"/>
      <c r="FB603" s="104"/>
      <c r="FC603" s="104"/>
      <c r="FD603" s="104"/>
      <c r="FE603" s="104"/>
      <c r="FF603" s="104"/>
      <c r="FG603" s="104"/>
      <c r="FH603" s="104"/>
      <c r="FI603" s="104"/>
      <c r="FJ603" s="104"/>
      <c r="FK603" s="104"/>
      <c r="FL603" s="104"/>
      <c r="FM603" s="104"/>
      <c r="FN603" s="104"/>
      <c r="FO603" s="104"/>
      <c r="FP603" s="104"/>
      <c r="FQ603" s="104"/>
      <c r="FR603" s="104"/>
      <c r="FS603" s="104"/>
      <c r="FT603" s="104"/>
      <c r="FU603" s="104"/>
      <c r="FV603" s="104"/>
      <c r="FW603" s="104"/>
      <c r="FX603" s="104"/>
      <c r="FY603" s="104"/>
      <c r="FZ603" s="104"/>
      <c r="GA603" s="104"/>
      <c r="GB603" s="104"/>
      <c r="GC603" s="104"/>
      <c r="GD603" s="104"/>
      <c r="GE603" s="104"/>
      <c r="GF603" s="104"/>
      <c r="GG603" s="104"/>
      <c r="GH603" s="104"/>
      <c r="GI603" s="104"/>
      <c r="GJ603" s="104"/>
      <c r="GK603" s="104"/>
      <c r="GL603" s="104"/>
      <c r="GM603" s="104"/>
      <c r="GN603" s="104"/>
      <c r="GO603" s="104"/>
      <c r="GP603" s="104"/>
      <c r="GQ603" s="104"/>
      <c r="GR603" s="104"/>
      <c r="GS603" s="104"/>
      <c r="GT603" s="104"/>
    </row>
    <row r="604" spans="8:202" s="6" customFormat="1">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c r="EA604" s="104"/>
      <c r="EB604" s="104"/>
      <c r="EC604" s="104"/>
      <c r="ED604" s="104"/>
      <c r="EE604" s="104"/>
      <c r="EF604" s="104"/>
      <c r="EG604" s="104"/>
      <c r="EH604" s="104"/>
      <c r="EI604" s="104"/>
      <c r="EJ604" s="104"/>
      <c r="EK604" s="104"/>
      <c r="EL604" s="104"/>
      <c r="EM604" s="104"/>
      <c r="EN604" s="104"/>
      <c r="EO604" s="104"/>
      <c r="EP604" s="104"/>
      <c r="EQ604" s="104"/>
      <c r="ER604" s="104"/>
      <c r="ES604" s="104"/>
      <c r="ET604" s="104"/>
      <c r="EU604" s="104"/>
      <c r="EV604" s="104"/>
      <c r="EW604" s="104"/>
      <c r="EX604" s="104"/>
      <c r="EY604" s="104"/>
      <c r="EZ604" s="104"/>
      <c r="FA604" s="104"/>
      <c r="FB604" s="104"/>
      <c r="FC604" s="104"/>
      <c r="FD604" s="104"/>
      <c r="FE604" s="104"/>
      <c r="FF604" s="104"/>
      <c r="FG604" s="104"/>
      <c r="FH604" s="104"/>
      <c r="FI604" s="104"/>
      <c r="FJ604" s="104"/>
      <c r="FK604" s="104"/>
      <c r="FL604" s="104"/>
      <c r="FM604" s="104"/>
      <c r="FN604" s="104"/>
      <c r="FO604" s="104"/>
      <c r="FP604" s="104"/>
      <c r="FQ604" s="104"/>
      <c r="FR604" s="104"/>
      <c r="FS604" s="104"/>
      <c r="FT604" s="104"/>
      <c r="FU604" s="104"/>
      <c r="FV604" s="104"/>
      <c r="FW604" s="104"/>
      <c r="FX604" s="104"/>
      <c r="FY604" s="104"/>
      <c r="FZ604" s="104"/>
      <c r="GA604" s="104"/>
      <c r="GB604" s="104"/>
      <c r="GC604" s="104"/>
      <c r="GD604" s="104"/>
      <c r="GE604" s="104"/>
      <c r="GF604" s="104"/>
      <c r="GG604" s="104"/>
      <c r="GH604" s="104"/>
      <c r="GI604" s="104"/>
      <c r="GJ604" s="104"/>
      <c r="GK604" s="104"/>
      <c r="GL604" s="104"/>
      <c r="GM604" s="104"/>
      <c r="GN604" s="104"/>
      <c r="GO604" s="104"/>
      <c r="GP604" s="104"/>
      <c r="GQ604" s="104"/>
      <c r="GR604" s="104"/>
      <c r="GS604" s="104"/>
      <c r="GT604" s="104"/>
    </row>
    <row r="605" spans="8:202" s="6" customFormat="1">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c r="EA605" s="104"/>
      <c r="EB605" s="104"/>
      <c r="EC605" s="104"/>
      <c r="ED605" s="104"/>
      <c r="EE605" s="104"/>
      <c r="EF605" s="104"/>
      <c r="EG605" s="104"/>
      <c r="EH605" s="104"/>
      <c r="EI605" s="104"/>
      <c r="EJ605" s="104"/>
      <c r="EK605" s="104"/>
      <c r="EL605" s="104"/>
      <c r="EM605" s="104"/>
      <c r="EN605" s="104"/>
      <c r="EO605" s="104"/>
      <c r="EP605" s="104"/>
      <c r="EQ605" s="104"/>
      <c r="ER605" s="104"/>
      <c r="ES605" s="104"/>
      <c r="ET605" s="104"/>
      <c r="EU605" s="104"/>
      <c r="EV605" s="104"/>
      <c r="EW605" s="104"/>
      <c r="EX605" s="104"/>
      <c r="EY605" s="104"/>
      <c r="EZ605" s="104"/>
      <c r="FA605" s="104"/>
      <c r="FB605" s="104"/>
      <c r="FC605" s="104"/>
      <c r="FD605" s="104"/>
      <c r="FE605" s="104"/>
      <c r="FF605" s="104"/>
      <c r="FG605" s="104"/>
      <c r="FH605" s="104"/>
      <c r="FI605" s="104"/>
      <c r="FJ605" s="104"/>
      <c r="FK605" s="104"/>
      <c r="FL605" s="104"/>
      <c r="FM605" s="104"/>
      <c r="FN605" s="104"/>
      <c r="FO605" s="104"/>
      <c r="FP605" s="104"/>
      <c r="FQ605" s="104"/>
      <c r="FR605" s="104"/>
      <c r="FS605" s="104"/>
      <c r="FT605" s="104"/>
      <c r="FU605" s="104"/>
      <c r="FV605" s="104"/>
      <c r="FW605" s="104"/>
      <c r="FX605" s="104"/>
      <c r="FY605" s="104"/>
      <c r="FZ605" s="104"/>
      <c r="GA605" s="104"/>
      <c r="GB605" s="104"/>
      <c r="GC605" s="104"/>
      <c r="GD605" s="104"/>
      <c r="GE605" s="104"/>
      <c r="GF605" s="104"/>
      <c r="GG605" s="104"/>
      <c r="GH605" s="104"/>
      <c r="GI605" s="104"/>
      <c r="GJ605" s="104"/>
      <c r="GK605" s="104"/>
      <c r="GL605" s="104"/>
      <c r="GM605" s="104"/>
      <c r="GN605" s="104"/>
      <c r="GO605" s="104"/>
      <c r="GP605" s="104"/>
      <c r="GQ605" s="104"/>
      <c r="GR605" s="104"/>
      <c r="GS605" s="104"/>
      <c r="GT605" s="104"/>
    </row>
    <row r="606" spans="8:202" s="6" customFormat="1">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c r="EA606" s="104"/>
      <c r="EB606" s="104"/>
      <c r="EC606" s="104"/>
      <c r="ED606" s="104"/>
      <c r="EE606" s="104"/>
      <c r="EF606" s="104"/>
      <c r="EG606" s="104"/>
      <c r="EH606" s="104"/>
      <c r="EI606" s="104"/>
      <c r="EJ606" s="104"/>
      <c r="EK606" s="104"/>
      <c r="EL606" s="104"/>
      <c r="EM606" s="104"/>
      <c r="EN606" s="104"/>
      <c r="EO606" s="104"/>
      <c r="EP606" s="104"/>
      <c r="EQ606" s="104"/>
      <c r="ER606" s="104"/>
      <c r="ES606" s="104"/>
      <c r="ET606" s="104"/>
      <c r="EU606" s="104"/>
      <c r="EV606" s="104"/>
      <c r="EW606" s="104"/>
      <c r="EX606" s="104"/>
      <c r="EY606" s="104"/>
      <c r="EZ606" s="104"/>
      <c r="FA606" s="104"/>
      <c r="FB606" s="104"/>
      <c r="FC606" s="104"/>
      <c r="FD606" s="104"/>
      <c r="FE606" s="104"/>
      <c r="FF606" s="104"/>
      <c r="FG606" s="104"/>
      <c r="FH606" s="104"/>
      <c r="FI606" s="104"/>
      <c r="FJ606" s="104"/>
      <c r="FK606" s="104"/>
      <c r="FL606" s="104"/>
      <c r="FM606" s="104"/>
      <c r="FN606" s="104"/>
      <c r="FO606" s="104"/>
      <c r="FP606" s="104"/>
      <c r="FQ606" s="104"/>
      <c r="FR606" s="104"/>
      <c r="FS606" s="104"/>
      <c r="FT606" s="104"/>
      <c r="FU606" s="104"/>
      <c r="FV606" s="104"/>
      <c r="FW606" s="104"/>
      <c r="FX606" s="104"/>
      <c r="FY606" s="104"/>
      <c r="FZ606" s="104"/>
      <c r="GA606" s="104"/>
      <c r="GB606" s="104"/>
      <c r="GC606" s="104"/>
      <c r="GD606" s="104"/>
      <c r="GE606" s="104"/>
      <c r="GF606" s="104"/>
      <c r="GG606" s="104"/>
      <c r="GH606" s="104"/>
      <c r="GI606" s="104"/>
      <c r="GJ606" s="104"/>
      <c r="GK606" s="104"/>
      <c r="GL606" s="104"/>
      <c r="GM606" s="104"/>
      <c r="GN606" s="104"/>
      <c r="GO606" s="104"/>
      <c r="GP606" s="104"/>
      <c r="GQ606" s="104"/>
      <c r="GR606" s="104"/>
      <c r="GS606" s="104"/>
      <c r="GT606" s="104"/>
    </row>
    <row r="607" spans="8:202" s="6" customFormat="1">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c r="EA607" s="104"/>
      <c r="EB607" s="104"/>
      <c r="EC607" s="104"/>
      <c r="ED607" s="104"/>
      <c r="EE607" s="104"/>
      <c r="EF607" s="104"/>
      <c r="EG607" s="104"/>
      <c r="EH607" s="104"/>
      <c r="EI607" s="104"/>
      <c r="EJ607" s="104"/>
      <c r="EK607" s="104"/>
      <c r="EL607" s="104"/>
      <c r="EM607" s="104"/>
      <c r="EN607" s="104"/>
      <c r="EO607" s="104"/>
      <c r="EP607" s="104"/>
      <c r="EQ607" s="104"/>
      <c r="ER607" s="104"/>
      <c r="ES607" s="104"/>
      <c r="ET607" s="104"/>
      <c r="EU607" s="104"/>
      <c r="EV607" s="104"/>
      <c r="EW607" s="104"/>
      <c r="EX607" s="104"/>
      <c r="EY607" s="104"/>
      <c r="EZ607" s="104"/>
      <c r="FA607" s="104"/>
      <c r="FB607" s="104"/>
      <c r="FC607" s="104"/>
      <c r="FD607" s="104"/>
      <c r="FE607" s="104"/>
      <c r="FF607" s="104"/>
      <c r="FG607" s="104"/>
      <c r="FH607" s="104"/>
      <c r="FI607" s="104"/>
      <c r="FJ607" s="104"/>
      <c r="FK607" s="104"/>
      <c r="FL607" s="104"/>
      <c r="FM607" s="104"/>
      <c r="FN607" s="104"/>
      <c r="FO607" s="104"/>
      <c r="FP607" s="104"/>
      <c r="FQ607" s="104"/>
      <c r="FR607" s="104"/>
      <c r="FS607" s="104"/>
      <c r="FT607" s="104"/>
      <c r="FU607" s="104"/>
      <c r="FV607" s="104"/>
      <c r="FW607" s="104"/>
      <c r="FX607" s="104"/>
      <c r="FY607" s="104"/>
      <c r="FZ607" s="104"/>
      <c r="GA607" s="104"/>
      <c r="GB607" s="104"/>
      <c r="GC607" s="104"/>
      <c r="GD607" s="104"/>
      <c r="GE607" s="104"/>
      <c r="GF607" s="104"/>
      <c r="GG607" s="104"/>
      <c r="GH607" s="104"/>
      <c r="GI607" s="104"/>
      <c r="GJ607" s="104"/>
      <c r="GK607" s="104"/>
      <c r="GL607" s="104"/>
      <c r="GM607" s="104"/>
      <c r="GN607" s="104"/>
      <c r="GO607" s="104"/>
      <c r="GP607" s="104"/>
      <c r="GQ607" s="104"/>
      <c r="GR607" s="104"/>
      <c r="GS607" s="104"/>
      <c r="GT607" s="104"/>
    </row>
    <row r="608" spans="8:202" s="6" customFormat="1">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c r="EA608" s="104"/>
      <c r="EB608" s="104"/>
      <c r="EC608" s="104"/>
      <c r="ED608" s="104"/>
      <c r="EE608" s="104"/>
      <c r="EF608" s="104"/>
      <c r="EG608" s="104"/>
      <c r="EH608" s="104"/>
      <c r="EI608" s="104"/>
      <c r="EJ608" s="104"/>
      <c r="EK608" s="104"/>
      <c r="EL608" s="104"/>
      <c r="EM608" s="104"/>
      <c r="EN608" s="104"/>
      <c r="EO608" s="104"/>
      <c r="EP608" s="104"/>
      <c r="EQ608" s="104"/>
      <c r="ER608" s="104"/>
      <c r="ES608" s="104"/>
      <c r="ET608" s="104"/>
      <c r="EU608" s="104"/>
      <c r="EV608" s="104"/>
      <c r="EW608" s="104"/>
      <c r="EX608" s="104"/>
      <c r="EY608" s="104"/>
      <c r="EZ608" s="104"/>
      <c r="FA608" s="104"/>
      <c r="FB608" s="104"/>
      <c r="FC608" s="104"/>
      <c r="FD608" s="104"/>
      <c r="FE608" s="104"/>
      <c r="FF608" s="104"/>
      <c r="FG608" s="104"/>
      <c r="FH608" s="104"/>
      <c r="FI608" s="104"/>
      <c r="FJ608" s="104"/>
      <c r="FK608" s="104"/>
      <c r="FL608" s="104"/>
      <c r="FM608" s="104"/>
      <c r="FN608" s="104"/>
      <c r="FO608" s="104"/>
      <c r="FP608" s="104"/>
      <c r="FQ608" s="104"/>
      <c r="FR608" s="104"/>
      <c r="FS608" s="104"/>
      <c r="FT608" s="104"/>
      <c r="FU608" s="104"/>
      <c r="FV608" s="104"/>
      <c r="FW608" s="104"/>
      <c r="FX608" s="104"/>
      <c r="FY608" s="104"/>
      <c r="FZ608" s="104"/>
      <c r="GA608" s="104"/>
      <c r="GB608" s="104"/>
      <c r="GC608" s="104"/>
      <c r="GD608" s="104"/>
      <c r="GE608" s="104"/>
      <c r="GF608" s="104"/>
      <c r="GG608" s="104"/>
      <c r="GH608" s="104"/>
      <c r="GI608" s="104"/>
      <c r="GJ608" s="104"/>
      <c r="GK608" s="104"/>
      <c r="GL608" s="104"/>
      <c r="GM608" s="104"/>
      <c r="GN608" s="104"/>
      <c r="GO608" s="104"/>
      <c r="GP608" s="104"/>
      <c r="GQ608" s="104"/>
      <c r="GR608" s="104"/>
      <c r="GS608" s="104"/>
      <c r="GT608" s="104"/>
    </row>
    <row r="609" spans="8:202" s="6" customFormat="1">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c r="EA609" s="104"/>
      <c r="EB609" s="104"/>
      <c r="EC609" s="104"/>
      <c r="ED609" s="104"/>
      <c r="EE609" s="104"/>
      <c r="EF609" s="104"/>
      <c r="EG609" s="104"/>
      <c r="EH609" s="104"/>
      <c r="EI609" s="104"/>
      <c r="EJ609" s="104"/>
      <c r="EK609" s="104"/>
      <c r="EL609" s="104"/>
      <c r="EM609" s="104"/>
      <c r="EN609" s="104"/>
      <c r="EO609" s="104"/>
      <c r="EP609" s="104"/>
      <c r="EQ609" s="104"/>
      <c r="ER609" s="104"/>
      <c r="ES609" s="104"/>
      <c r="ET609" s="104"/>
      <c r="EU609" s="104"/>
      <c r="EV609" s="104"/>
      <c r="EW609" s="104"/>
      <c r="EX609" s="104"/>
      <c r="EY609" s="104"/>
      <c r="EZ609" s="104"/>
      <c r="FA609" s="104"/>
      <c r="FB609" s="104"/>
      <c r="FC609" s="104"/>
      <c r="FD609" s="104"/>
      <c r="FE609" s="104"/>
      <c r="FF609" s="104"/>
      <c r="FG609" s="104"/>
      <c r="FH609" s="104"/>
      <c r="FI609" s="104"/>
      <c r="FJ609" s="104"/>
      <c r="FK609" s="104"/>
      <c r="FL609" s="104"/>
      <c r="FM609" s="104"/>
      <c r="FN609" s="104"/>
      <c r="FO609" s="104"/>
      <c r="FP609" s="104"/>
      <c r="FQ609" s="104"/>
      <c r="FR609" s="104"/>
      <c r="FS609" s="104"/>
      <c r="FT609" s="104"/>
      <c r="FU609" s="104"/>
      <c r="FV609" s="104"/>
      <c r="FW609" s="104"/>
      <c r="FX609" s="104"/>
      <c r="FY609" s="104"/>
      <c r="FZ609" s="104"/>
      <c r="GA609" s="104"/>
      <c r="GB609" s="104"/>
      <c r="GC609" s="104"/>
      <c r="GD609" s="104"/>
      <c r="GE609" s="104"/>
      <c r="GF609" s="104"/>
      <c r="GG609" s="104"/>
      <c r="GH609" s="104"/>
      <c r="GI609" s="104"/>
      <c r="GJ609" s="104"/>
      <c r="GK609" s="104"/>
      <c r="GL609" s="104"/>
      <c r="GM609" s="104"/>
      <c r="GN609" s="104"/>
      <c r="GO609" s="104"/>
      <c r="GP609" s="104"/>
      <c r="GQ609" s="104"/>
      <c r="GR609" s="104"/>
      <c r="GS609" s="104"/>
      <c r="GT609" s="104"/>
    </row>
    <row r="610" spans="8:202" s="6" customFormat="1">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c r="EA610" s="104"/>
      <c r="EB610" s="104"/>
      <c r="EC610" s="104"/>
      <c r="ED610" s="104"/>
      <c r="EE610" s="104"/>
      <c r="EF610" s="104"/>
      <c r="EG610" s="104"/>
      <c r="EH610" s="104"/>
      <c r="EI610" s="104"/>
      <c r="EJ610" s="104"/>
      <c r="EK610" s="104"/>
      <c r="EL610" s="104"/>
      <c r="EM610" s="104"/>
      <c r="EN610" s="104"/>
      <c r="EO610" s="104"/>
      <c r="EP610" s="104"/>
      <c r="EQ610" s="104"/>
      <c r="ER610" s="104"/>
      <c r="ES610" s="104"/>
      <c r="ET610" s="104"/>
      <c r="EU610" s="104"/>
      <c r="EV610" s="104"/>
      <c r="EW610" s="104"/>
      <c r="EX610" s="104"/>
      <c r="EY610" s="104"/>
      <c r="EZ610" s="104"/>
      <c r="FA610" s="104"/>
      <c r="FB610" s="104"/>
      <c r="FC610" s="104"/>
      <c r="FD610" s="104"/>
      <c r="FE610" s="104"/>
      <c r="FF610" s="104"/>
      <c r="FG610" s="104"/>
      <c r="FH610" s="104"/>
      <c r="FI610" s="104"/>
      <c r="FJ610" s="104"/>
      <c r="FK610" s="104"/>
      <c r="FL610" s="104"/>
      <c r="FM610" s="104"/>
      <c r="FN610" s="104"/>
      <c r="FO610" s="104"/>
      <c r="FP610" s="104"/>
      <c r="FQ610" s="104"/>
      <c r="FR610" s="104"/>
      <c r="FS610" s="104"/>
      <c r="FT610" s="104"/>
      <c r="FU610" s="104"/>
      <c r="FV610" s="104"/>
      <c r="FW610" s="104"/>
      <c r="FX610" s="104"/>
      <c r="FY610" s="104"/>
      <c r="FZ610" s="104"/>
      <c r="GA610" s="104"/>
      <c r="GB610" s="104"/>
      <c r="GC610" s="104"/>
      <c r="GD610" s="104"/>
      <c r="GE610" s="104"/>
      <c r="GF610" s="104"/>
      <c r="GG610" s="104"/>
      <c r="GH610" s="104"/>
      <c r="GI610" s="104"/>
      <c r="GJ610" s="104"/>
      <c r="GK610" s="104"/>
      <c r="GL610" s="104"/>
      <c r="GM610" s="104"/>
      <c r="GN610" s="104"/>
      <c r="GO610" s="104"/>
      <c r="GP610" s="104"/>
      <c r="GQ610" s="104"/>
      <c r="GR610" s="104"/>
      <c r="GS610" s="104"/>
      <c r="GT610" s="104"/>
    </row>
    <row r="611" spans="8:202" s="6" customFormat="1">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c r="EA611" s="104"/>
      <c r="EB611" s="104"/>
      <c r="EC611" s="104"/>
      <c r="ED611" s="104"/>
      <c r="EE611" s="104"/>
      <c r="EF611" s="104"/>
      <c r="EG611" s="104"/>
      <c r="EH611" s="104"/>
      <c r="EI611" s="104"/>
      <c r="EJ611" s="104"/>
      <c r="EK611" s="104"/>
      <c r="EL611" s="104"/>
      <c r="EM611" s="104"/>
      <c r="EN611" s="104"/>
      <c r="EO611" s="104"/>
      <c r="EP611" s="104"/>
      <c r="EQ611" s="104"/>
      <c r="ER611" s="104"/>
      <c r="ES611" s="104"/>
      <c r="ET611" s="104"/>
      <c r="EU611" s="104"/>
      <c r="EV611" s="104"/>
      <c r="EW611" s="104"/>
      <c r="EX611" s="104"/>
      <c r="EY611" s="104"/>
      <c r="EZ611" s="104"/>
      <c r="FA611" s="104"/>
      <c r="FB611" s="104"/>
      <c r="FC611" s="104"/>
      <c r="FD611" s="104"/>
      <c r="FE611" s="104"/>
      <c r="FF611" s="104"/>
      <c r="FG611" s="104"/>
      <c r="FH611" s="104"/>
      <c r="FI611" s="104"/>
      <c r="FJ611" s="104"/>
      <c r="FK611" s="104"/>
      <c r="FL611" s="104"/>
      <c r="FM611" s="104"/>
      <c r="FN611" s="104"/>
      <c r="FO611" s="104"/>
      <c r="FP611" s="104"/>
      <c r="FQ611" s="104"/>
      <c r="FR611" s="104"/>
      <c r="FS611" s="104"/>
      <c r="FT611" s="104"/>
      <c r="FU611" s="104"/>
      <c r="FV611" s="104"/>
      <c r="FW611" s="104"/>
      <c r="FX611" s="104"/>
      <c r="FY611" s="104"/>
      <c r="FZ611" s="104"/>
      <c r="GA611" s="104"/>
      <c r="GB611" s="104"/>
      <c r="GC611" s="104"/>
      <c r="GD611" s="104"/>
      <c r="GE611" s="104"/>
      <c r="GF611" s="104"/>
      <c r="GG611" s="104"/>
      <c r="GH611" s="104"/>
      <c r="GI611" s="104"/>
      <c r="GJ611" s="104"/>
      <c r="GK611" s="104"/>
      <c r="GL611" s="104"/>
      <c r="GM611" s="104"/>
      <c r="GN611" s="104"/>
      <c r="GO611" s="104"/>
      <c r="GP611" s="104"/>
      <c r="GQ611" s="104"/>
      <c r="GR611" s="104"/>
      <c r="GS611" s="104"/>
      <c r="GT611" s="104"/>
    </row>
    <row r="612" spans="8:202" s="6" customFormat="1">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c r="EA612" s="104"/>
      <c r="EB612" s="104"/>
      <c r="EC612" s="104"/>
      <c r="ED612" s="104"/>
      <c r="EE612" s="104"/>
      <c r="EF612" s="104"/>
      <c r="EG612" s="104"/>
      <c r="EH612" s="104"/>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4"/>
      <c r="FU612" s="104"/>
      <c r="FV612" s="104"/>
      <c r="FW612" s="104"/>
      <c r="FX612" s="104"/>
      <c r="FY612" s="104"/>
      <c r="FZ612" s="104"/>
      <c r="GA612" s="104"/>
      <c r="GB612" s="104"/>
      <c r="GC612" s="104"/>
      <c r="GD612" s="104"/>
      <c r="GE612" s="104"/>
      <c r="GF612" s="104"/>
      <c r="GG612" s="104"/>
      <c r="GH612" s="104"/>
      <c r="GI612" s="104"/>
      <c r="GJ612" s="104"/>
      <c r="GK612" s="104"/>
      <c r="GL612" s="104"/>
      <c r="GM612" s="104"/>
      <c r="GN612" s="104"/>
      <c r="GO612" s="104"/>
      <c r="GP612" s="104"/>
      <c r="GQ612" s="104"/>
      <c r="GR612" s="104"/>
      <c r="GS612" s="104"/>
      <c r="GT612" s="104"/>
    </row>
    <row r="613" spans="8:202" s="6" customFormat="1">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c r="EA613" s="104"/>
      <c r="EB613" s="104"/>
      <c r="EC613" s="104"/>
      <c r="ED613" s="104"/>
      <c r="EE613" s="104"/>
      <c r="EF613" s="104"/>
      <c r="EG613" s="104"/>
      <c r="EH613" s="104"/>
      <c r="EI613" s="104"/>
      <c r="EJ613" s="104"/>
      <c r="EK613" s="104"/>
      <c r="EL613" s="104"/>
      <c r="EM613" s="104"/>
      <c r="EN613" s="104"/>
      <c r="EO613" s="104"/>
      <c r="EP613" s="104"/>
      <c r="EQ613" s="104"/>
      <c r="ER613" s="104"/>
      <c r="ES613" s="104"/>
      <c r="ET613" s="104"/>
      <c r="EU613" s="104"/>
      <c r="EV613" s="104"/>
      <c r="EW613" s="104"/>
      <c r="EX613" s="104"/>
      <c r="EY613" s="104"/>
      <c r="EZ613" s="104"/>
      <c r="FA613" s="104"/>
      <c r="FB613" s="104"/>
      <c r="FC613" s="104"/>
      <c r="FD613" s="104"/>
      <c r="FE613" s="104"/>
      <c r="FF613" s="104"/>
      <c r="FG613" s="104"/>
      <c r="FH613" s="104"/>
      <c r="FI613" s="104"/>
      <c r="FJ613" s="104"/>
      <c r="FK613" s="104"/>
      <c r="FL613" s="104"/>
      <c r="FM613" s="104"/>
      <c r="FN613" s="104"/>
      <c r="FO613" s="104"/>
      <c r="FP613" s="104"/>
      <c r="FQ613" s="104"/>
      <c r="FR613" s="104"/>
      <c r="FS613" s="104"/>
      <c r="FT613" s="104"/>
      <c r="FU613" s="104"/>
      <c r="FV613" s="104"/>
      <c r="FW613" s="104"/>
      <c r="FX613" s="104"/>
      <c r="FY613" s="104"/>
      <c r="FZ613" s="104"/>
      <c r="GA613" s="104"/>
      <c r="GB613" s="104"/>
      <c r="GC613" s="104"/>
      <c r="GD613" s="104"/>
      <c r="GE613" s="104"/>
      <c r="GF613" s="104"/>
      <c r="GG613" s="104"/>
      <c r="GH613" s="104"/>
      <c r="GI613" s="104"/>
      <c r="GJ613" s="104"/>
      <c r="GK613" s="104"/>
      <c r="GL613" s="104"/>
      <c r="GM613" s="104"/>
      <c r="GN613" s="104"/>
      <c r="GO613" s="104"/>
      <c r="GP613" s="104"/>
      <c r="GQ613" s="104"/>
      <c r="GR613" s="104"/>
      <c r="GS613" s="104"/>
      <c r="GT613" s="104"/>
    </row>
    <row r="614" spans="8:202" s="6" customFormat="1">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c r="EA614" s="104"/>
      <c r="EB614" s="104"/>
      <c r="EC614" s="104"/>
      <c r="ED614" s="104"/>
      <c r="EE614" s="104"/>
      <c r="EF614" s="104"/>
      <c r="EG614" s="104"/>
      <c r="EH614" s="104"/>
      <c r="EI614" s="104"/>
      <c r="EJ614" s="104"/>
      <c r="EK614" s="104"/>
      <c r="EL614" s="104"/>
      <c r="EM614" s="104"/>
      <c r="EN614" s="104"/>
      <c r="EO614" s="104"/>
      <c r="EP614" s="104"/>
      <c r="EQ614" s="104"/>
      <c r="ER614" s="104"/>
      <c r="ES614" s="104"/>
      <c r="ET614" s="104"/>
      <c r="EU614" s="104"/>
      <c r="EV614" s="104"/>
      <c r="EW614" s="104"/>
      <c r="EX614" s="104"/>
      <c r="EY614" s="104"/>
      <c r="EZ614" s="104"/>
      <c r="FA614" s="104"/>
      <c r="FB614" s="104"/>
      <c r="FC614" s="104"/>
      <c r="FD614" s="104"/>
      <c r="FE614" s="104"/>
      <c r="FF614" s="104"/>
      <c r="FG614" s="104"/>
      <c r="FH614" s="104"/>
      <c r="FI614" s="104"/>
      <c r="FJ614" s="104"/>
      <c r="FK614" s="104"/>
      <c r="FL614" s="104"/>
      <c r="FM614" s="104"/>
      <c r="FN614" s="104"/>
      <c r="FO614" s="104"/>
      <c r="FP614" s="104"/>
      <c r="FQ614" s="104"/>
      <c r="FR614" s="104"/>
      <c r="FS614" s="104"/>
      <c r="FT614" s="104"/>
      <c r="FU614" s="104"/>
      <c r="FV614" s="104"/>
      <c r="FW614" s="104"/>
      <c r="FX614" s="104"/>
      <c r="FY614" s="104"/>
      <c r="FZ614" s="104"/>
      <c r="GA614" s="104"/>
      <c r="GB614" s="104"/>
      <c r="GC614" s="104"/>
      <c r="GD614" s="104"/>
      <c r="GE614" s="104"/>
      <c r="GF614" s="104"/>
      <c r="GG614" s="104"/>
      <c r="GH614" s="104"/>
      <c r="GI614" s="104"/>
      <c r="GJ614" s="104"/>
      <c r="GK614" s="104"/>
      <c r="GL614" s="104"/>
      <c r="GM614" s="104"/>
      <c r="GN614" s="104"/>
      <c r="GO614" s="104"/>
      <c r="GP614" s="104"/>
      <c r="GQ614" s="104"/>
      <c r="GR614" s="104"/>
      <c r="GS614" s="104"/>
      <c r="GT614" s="104"/>
    </row>
    <row r="615" spans="8:202" s="6" customFormat="1">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c r="EA615" s="104"/>
      <c r="EB615" s="104"/>
      <c r="EC615" s="104"/>
      <c r="ED615" s="104"/>
      <c r="EE615" s="104"/>
      <c r="EF615" s="104"/>
      <c r="EG615" s="104"/>
      <c r="EH615" s="104"/>
      <c r="EI615" s="104"/>
      <c r="EJ615" s="104"/>
      <c r="EK615" s="104"/>
      <c r="EL615" s="104"/>
      <c r="EM615" s="104"/>
      <c r="EN615" s="104"/>
      <c r="EO615" s="104"/>
      <c r="EP615" s="104"/>
      <c r="EQ615" s="104"/>
      <c r="ER615" s="104"/>
      <c r="ES615" s="104"/>
      <c r="ET615" s="104"/>
      <c r="EU615" s="104"/>
      <c r="EV615" s="104"/>
      <c r="EW615" s="104"/>
      <c r="EX615" s="104"/>
      <c r="EY615" s="104"/>
      <c r="EZ615" s="104"/>
      <c r="FA615" s="104"/>
      <c r="FB615" s="104"/>
      <c r="FC615" s="104"/>
      <c r="FD615" s="104"/>
      <c r="FE615" s="104"/>
      <c r="FF615" s="104"/>
      <c r="FG615" s="104"/>
      <c r="FH615" s="104"/>
      <c r="FI615" s="104"/>
      <c r="FJ615" s="104"/>
      <c r="FK615" s="104"/>
      <c r="FL615" s="104"/>
      <c r="FM615" s="104"/>
      <c r="FN615" s="104"/>
      <c r="FO615" s="104"/>
      <c r="FP615" s="104"/>
      <c r="FQ615" s="104"/>
      <c r="FR615" s="104"/>
      <c r="FS615" s="104"/>
      <c r="FT615" s="104"/>
      <c r="FU615" s="104"/>
      <c r="FV615" s="104"/>
      <c r="FW615" s="104"/>
      <c r="FX615" s="104"/>
      <c r="FY615" s="104"/>
      <c r="FZ615" s="104"/>
      <c r="GA615" s="104"/>
      <c r="GB615" s="104"/>
      <c r="GC615" s="104"/>
      <c r="GD615" s="104"/>
      <c r="GE615" s="104"/>
      <c r="GF615" s="104"/>
      <c r="GG615" s="104"/>
      <c r="GH615" s="104"/>
      <c r="GI615" s="104"/>
      <c r="GJ615" s="104"/>
      <c r="GK615" s="104"/>
      <c r="GL615" s="104"/>
      <c r="GM615" s="104"/>
      <c r="GN615" s="104"/>
      <c r="GO615" s="104"/>
      <c r="GP615" s="104"/>
      <c r="GQ615" s="104"/>
      <c r="GR615" s="104"/>
      <c r="GS615" s="104"/>
      <c r="GT615" s="104"/>
    </row>
    <row r="616" spans="8:202" s="6" customFormat="1">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c r="EA616" s="104"/>
      <c r="EB616" s="104"/>
      <c r="EC616" s="104"/>
      <c r="ED616" s="104"/>
      <c r="EE616" s="104"/>
      <c r="EF616" s="104"/>
      <c r="EG616" s="104"/>
      <c r="EH616" s="104"/>
      <c r="EI616" s="104"/>
      <c r="EJ616" s="104"/>
      <c r="EK616" s="104"/>
      <c r="EL616" s="104"/>
      <c r="EM616" s="104"/>
      <c r="EN616" s="104"/>
      <c r="EO616" s="104"/>
      <c r="EP616" s="104"/>
      <c r="EQ616" s="104"/>
      <c r="ER616" s="104"/>
      <c r="ES616" s="104"/>
      <c r="ET616" s="104"/>
      <c r="EU616" s="104"/>
      <c r="EV616" s="104"/>
      <c r="EW616" s="104"/>
      <c r="EX616" s="104"/>
      <c r="EY616" s="104"/>
      <c r="EZ616" s="104"/>
      <c r="FA616" s="104"/>
      <c r="FB616" s="104"/>
      <c r="FC616" s="104"/>
      <c r="FD616" s="104"/>
      <c r="FE616" s="104"/>
      <c r="FF616" s="104"/>
      <c r="FG616" s="104"/>
      <c r="FH616" s="104"/>
      <c r="FI616" s="104"/>
      <c r="FJ616" s="104"/>
      <c r="FK616" s="104"/>
      <c r="FL616" s="104"/>
      <c r="FM616" s="104"/>
      <c r="FN616" s="104"/>
      <c r="FO616" s="104"/>
      <c r="FP616" s="104"/>
      <c r="FQ616" s="104"/>
      <c r="FR616" s="104"/>
      <c r="FS616" s="104"/>
      <c r="FT616" s="104"/>
      <c r="FU616" s="104"/>
      <c r="FV616" s="104"/>
      <c r="FW616" s="104"/>
      <c r="FX616" s="104"/>
      <c r="FY616" s="104"/>
      <c r="FZ616" s="104"/>
      <c r="GA616" s="104"/>
      <c r="GB616" s="104"/>
      <c r="GC616" s="104"/>
      <c r="GD616" s="104"/>
      <c r="GE616" s="104"/>
      <c r="GF616" s="104"/>
      <c r="GG616" s="104"/>
      <c r="GH616" s="104"/>
      <c r="GI616" s="104"/>
      <c r="GJ616" s="104"/>
      <c r="GK616" s="104"/>
      <c r="GL616" s="104"/>
      <c r="GM616" s="104"/>
      <c r="GN616" s="104"/>
      <c r="GO616" s="104"/>
      <c r="GP616" s="104"/>
      <c r="GQ616" s="104"/>
      <c r="GR616" s="104"/>
      <c r="GS616" s="104"/>
      <c r="GT616" s="104"/>
    </row>
    <row r="617" spans="8:202" s="6" customFormat="1">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c r="EA617" s="104"/>
      <c r="EB617" s="104"/>
      <c r="EC617" s="104"/>
      <c r="ED617" s="104"/>
      <c r="EE617" s="104"/>
      <c r="EF617" s="104"/>
      <c r="EG617" s="104"/>
      <c r="EH617" s="104"/>
      <c r="EI617" s="104"/>
      <c r="EJ617" s="104"/>
      <c r="EK617" s="104"/>
      <c r="EL617" s="104"/>
      <c r="EM617" s="104"/>
      <c r="EN617" s="104"/>
      <c r="EO617" s="104"/>
      <c r="EP617" s="104"/>
      <c r="EQ617" s="104"/>
      <c r="ER617" s="104"/>
      <c r="ES617" s="104"/>
      <c r="ET617" s="104"/>
      <c r="EU617" s="104"/>
      <c r="EV617" s="104"/>
      <c r="EW617" s="104"/>
      <c r="EX617" s="104"/>
      <c r="EY617" s="104"/>
      <c r="EZ617" s="104"/>
      <c r="FA617" s="104"/>
      <c r="FB617" s="104"/>
      <c r="FC617" s="104"/>
      <c r="FD617" s="104"/>
      <c r="FE617" s="104"/>
      <c r="FF617" s="104"/>
      <c r="FG617" s="104"/>
      <c r="FH617" s="104"/>
      <c r="FI617" s="104"/>
      <c r="FJ617" s="104"/>
      <c r="FK617" s="104"/>
      <c r="FL617" s="104"/>
      <c r="FM617" s="104"/>
      <c r="FN617" s="104"/>
      <c r="FO617" s="104"/>
      <c r="FP617" s="104"/>
      <c r="FQ617" s="104"/>
      <c r="FR617" s="104"/>
      <c r="FS617" s="104"/>
      <c r="FT617" s="104"/>
      <c r="FU617" s="104"/>
      <c r="FV617" s="104"/>
      <c r="FW617" s="104"/>
      <c r="FX617" s="104"/>
      <c r="FY617" s="104"/>
      <c r="FZ617" s="104"/>
      <c r="GA617" s="104"/>
      <c r="GB617" s="104"/>
      <c r="GC617" s="104"/>
      <c r="GD617" s="104"/>
      <c r="GE617" s="104"/>
      <c r="GF617" s="104"/>
      <c r="GG617" s="104"/>
      <c r="GH617" s="104"/>
      <c r="GI617" s="104"/>
      <c r="GJ617" s="104"/>
      <c r="GK617" s="104"/>
      <c r="GL617" s="104"/>
      <c r="GM617" s="104"/>
      <c r="GN617" s="104"/>
      <c r="GO617" s="104"/>
      <c r="GP617" s="104"/>
      <c r="GQ617" s="104"/>
      <c r="GR617" s="104"/>
      <c r="GS617" s="104"/>
      <c r="GT617" s="104"/>
    </row>
    <row r="618" spans="8:202" s="6" customFormat="1">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c r="EA618" s="104"/>
      <c r="EB618" s="104"/>
      <c r="EC618" s="104"/>
      <c r="ED618" s="104"/>
      <c r="EE618" s="104"/>
      <c r="EF618" s="104"/>
      <c r="EG618" s="104"/>
      <c r="EH618" s="104"/>
      <c r="EI618" s="104"/>
      <c r="EJ618" s="104"/>
      <c r="EK618" s="104"/>
      <c r="EL618" s="104"/>
      <c r="EM618" s="104"/>
      <c r="EN618" s="104"/>
      <c r="EO618" s="104"/>
      <c r="EP618" s="104"/>
      <c r="EQ618" s="104"/>
      <c r="ER618" s="104"/>
      <c r="ES618" s="104"/>
      <c r="ET618" s="104"/>
      <c r="EU618" s="104"/>
      <c r="EV618" s="104"/>
      <c r="EW618" s="104"/>
      <c r="EX618" s="104"/>
      <c r="EY618" s="104"/>
      <c r="EZ618" s="104"/>
      <c r="FA618" s="104"/>
      <c r="FB618" s="104"/>
      <c r="FC618" s="104"/>
      <c r="FD618" s="104"/>
      <c r="FE618" s="104"/>
      <c r="FF618" s="104"/>
      <c r="FG618" s="104"/>
      <c r="FH618" s="104"/>
      <c r="FI618" s="104"/>
      <c r="FJ618" s="104"/>
      <c r="FK618" s="104"/>
      <c r="FL618" s="104"/>
      <c r="FM618" s="104"/>
      <c r="FN618" s="104"/>
      <c r="FO618" s="104"/>
      <c r="FP618" s="104"/>
      <c r="FQ618" s="104"/>
      <c r="FR618" s="104"/>
      <c r="FS618" s="104"/>
      <c r="FT618" s="104"/>
      <c r="FU618" s="104"/>
      <c r="FV618" s="104"/>
      <c r="FW618" s="104"/>
      <c r="FX618" s="104"/>
      <c r="FY618" s="104"/>
      <c r="FZ618" s="104"/>
      <c r="GA618" s="104"/>
      <c r="GB618" s="104"/>
      <c r="GC618" s="104"/>
      <c r="GD618" s="104"/>
      <c r="GE618" s="104"/>
      <c r="GF618" s="104"/>
      <c r="GG618" s="104"/>
      <c r="GH618" s="104"/>
      <c r="GI618" s="104"/>
      <c r="GJ618" s="104"/>
      <c r="GK618" s="104"/>
      <c r="GL618" s="104"/>
      <c r="GM618" s="104"/>
      <c r="GN618" s="104"/>
      <c r="GO618" s="104"/>
      <c r="GP618" s="104"/>
      <c r="GQ618" s="104"/>
      <c r="GR618" s="104"/>
      <c r="GS618" s="104"/>
      <c r="GT618" s="104"/>
    </row>
    <row r="619" spans="8:202" s="6" customFormat="1">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c r="EA619" s="104"/>
      <c r="EB619" s="104"/>
      <c r="EC619" s="104"/>
      <c r="ED619" s="104"/>
      <c r="EE619" s="104"/>
      <c r="EF619" s="104"/>
      <c r="EG619" s="104"/>
      <c r="EH619" s="104"/>
      <c r="EI619" s="104"/>
      <c r="EJ619" s="104"/>
      <c r="EK619" s="104"/>
      <c r="EL619" s="104"/>
      <c r="EM619" s="104"/>
      <c r="EN619" s="104"/>
      <c r="EO619" s="104"/>
      <c r="EP619" s="104"/>
      <c r="EQ619" s="104"/>
      <c r="ER619" s="104"/>
      <c r="ES619" s="104"/>
      <c r="ET619" s="104"/>
      <c r="EU619" s="104"/>
      <c r="EV619" s="104"/>
      <c r="EW619" s="104"/>
      <c r="EX619" s="104"/>
      <c r="EY619" s="104"/>
      <c r="EZ619" s="104"/>
      <c r="FA619" s="104"/>
      <c r="FB619" s="104"/>
      <c r="FC619" s="104"/>
      <c r="FD619" s="104"/>
      <c r="FE619" s="104"/>
      <c r="FF619" s="104"/>
      <c r="FG619" s="104"/>
      <c r="FH619" s="104"/>
      <c r="FI619" s="104"/>
      <c r="FJ619" s="104"/>
      <c r="FK619" s="104"/>
      <c r="FL619" s="104"/>
      <c r="FM619" s="104"/>
      <c r="FN619" s="104"/>
      <c r="FO619" s="104"/>
      <c r="FP619" s="104"/>
      <c r="FQ619" s="104"/>
      <c r="FR619" s="104"/>
      <c r="FS619" s="104"/>
      <c r="FT619" s="104"/>
      <c r="FU619" s="104"/>
      <c r="FV619" s="104"/>
      <c r="FW619" s="104"/>
      <c r="FX619" s="104"/>
      <c r="FY619" s="104"/>
      <c r="FZ619" s="104"/>
      <c r="GA619" s="104"/>
      <c r="GB619" s="104"/>
      <c r="GC619" s="104"/>
      <c r="GD619" s="104"/>
      <c r="GE619" s="104"/>
      <c r="GF619" s="104"/>
      <c r="GG619" s="104"/>
      <c r="GH619" s="104"/>
      <c r="GI619" s="104"/>
      <c r="GJ619" s="104"/>
      <c r="GK619" s="104"/>
      <c r="GL619" s="104"/>
      <c r="GM619" s="104"/>
      <c r="GN619" s="104"/>
      <c r="GO619" s="104"/>
      <c r="GP619" s="104"/>
      <c r="GQ619" s="104"/>
      <c r="GR619" s="104"/>
      <c r="GS619" s="104"/>
      <c r="GT619" s="104"/>
    </row>
    <row r="620" spans="8:202" s="6" customFormat="1">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c r="EA620" s="104"/>
      <c r="EB620" s="104"/>
      <c r="EC620" s="104"/>
      <c r="ED620" s="104"/>
      <c r="EE620" s="104"/>
      <c r="EF620" s="104"/>
      <c r="EG620" s="104"/>
      <c r="EH620" s="104"/>
      <c r="EI620" s="104"/>
      <c r="EJ620" s="104"/>
      <c r="EK620" s="104"/>
      <c r="EL620" s="104"/>
      <c r="EM620" s="104"/>
      <c r="EN620" s="104"/>
      <c r="EO620" s="104"/>
      <c r="EP620" s="104"/>
      <c r="EQ620" s="104"/>
      <c r="ER620" s="104"/>
      <c r="ES620" s="104"/>
      <c r="ET620" s="104"/>
      <c r="EU620" s="104"/>
      <c r="EV620" s="104"/>
      <c r="EW620" s="104"/>
      <c r="EX620" s="104"/>
      <c r="EY620" s="104"/>
      <c r="EZ620" s="104"/>
      <c r="FA620" s="104"/>
      <c r="FB620" s="104"/>
      <c r="FC620" s="104"/>
      <c r="FD620" s="104"/>
      <c r="FE620" s="104"/>
      <c r="FF620" s="104"/>
      <c r="FG620" s="104"/>
      <c r="FH620" s="104"/>
      <c r="FI620" s="104"/>
      <c r="FJ620" s="104"/>
      <c r="FK620" s="104"/>
      <c r="FL620" s="104"/>
      <c r="FM620" s="104"/>
      <c r="FN620" s="104"/>
      <c r="FO620" s="104"/>
      <c r="FP620" s="104"/>
      <c r="FQ620" s="104"/>
      <c r="FR620" s="104"/>
      <c r="FS620" s="104"/>
      <c r="FT620" s="104"/>
      <c r="FU620" s="104"/>
      <c r="FV620" s="104"/>
      <c r="FW620" s="104"/>
      <c r="FX620" s="104"/>
      <c r="FY620" s="104"/>
      <c r="FZ620" s="104"/>
      <c r="GA620" s="104"/>
      <c r="GB620" s="104"/>
      <c r="GC620" s="104"/>
      <c r="GD620" s="104"/>
      <c r="GE620" s="104"/>
      <c r="GF620" s="104"/>
      <c r="GG620" s="104"/>
      <c r="GH620" s="104"/>
      <c r="GI620" s="104"/>
      <c r="GJ620" s="104"/>
      <c r="GK620" s="104"/>
      <c r="GL620" s="104"/>
      <c r="GM620" s="104"/>
      <c r="GN620" s="104"/>
      <c r="GO620" s="104"/>
      <c r="GP620" s="104"/>
      <c r="GQ620" s="104"/>
      <c r="GR620" s="104"/>
      <c r="GS620" s="104"/>
      <c r="GT620" s="104"/>
    </row>
    <row r="621" spans="8:202" s="6" customFormat="1">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c r="EA621" s="104"/>
      <c r="EB621" s="104"/>
      <c r="EC621" s="104"/>
      <c r="ED621" s="104"/>
      <c r="EE621" s="104"/>
      <c r="EF621" s="104"/>
      <c r="EG621" s="104"/>
      <c r="EH621" s="104"/>
      <c r="EI621" s="104"/>
      <c r="EJ621" s="104"/>
      <c r="EK621" s="104"/>
      <c r="EL621" s="104"/>
      <c r="EM621" s="104"/>
      <c r="EN621" s="104"/>
      <c r="EO621" s="104"/>
      <c r="EP621" s="104"/>
      <c r="EQ621" s="104"/>
      <c r="ER621" s="104"/>
      <c r="ES621" s="104"/>
      <c r="ET621" s="104"/>
      <c r="EU621" s="104"/>
      <c r="EV621" s="104"/>
      <c r="EW621" s="104"/>
      <c r="EX621" s="104"/>
      <c r="EY621" s="104"/>
      <c r="EZ621" s="104"/>
      <c r="FA621" s="104"/>
      <c r="FB621" s="104"/>
      <c r="FC621" s="104"/>
      <c r="FD621" s="104"/>
      <c r="FE621" s="104"/>
      <c r="FF621" s="104"/>
      <c r="FG621" s="104"/>
      <c r="FH621" s="104"/>
      <c r="FI621" s="104"/>
      <c r="FJ621" s="104"/>
      <c r="FK621" s="104"/>
      <c r="FL621" s="104"/>
      <c r="FM621" s="104"/>
      <c r="FN621" s="104"/>
      <c r="FO621" s="104"/>
      <c r="FP621" s="104"/>
      <c r="FQ621" s="104"/>
      <c r="FR621" s="104"/>
      <c r="FS621" s="104"/>
      <c r="FT621" s="104"/>
      <c r="FU621" s="104"/>
      <c r="FV621" s="104"/>
      <c r="FW621" s="104"/>
      <c r="FX621" s="104"/>
      <c r="FY621" s="104"/>
      <c r="FZ621" s="104"/>
      <c r="GA621" s="104"/>
      <c r="GB621" s="104"/>
      <c r="GC621" s="104"/>
      <c r="GD621" s="104"/>
      <c r="GE621" s="104"/>
      <c r="GF621" s="104"/>
      <c r="GG621" s="104"/>
      <c r="GH621" s="104"/>
      <c r="GI621" s="104"/>
      <c r="GJ621" s="104"/>
      <c r="GK621" s="104"/>
      <c r="GL621" s="104"/>
      <c r="GM621" s="104"/>
      <c r="GN621" s="104"/>
      <c r="GO621" s="104"/>
      <c r="GP621" s="104"/>
      <c r="GQ621" s="104"/>
      <c r="GR621" s="104"/>
      <c r="GS621" s="104"/>
      <c r="GT621" s="104"/>
    </row>
    <row r="622" spans="8:202" s="6" customFormat="1">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c r="EA622" s="104"/>
      <c r="EB622" s="104"/>
      <c r="EC622" s="104"/>
      <c r="ED622" s="104"/>
      <c r="EE622" s="104"/>
      <c r="EF622" s="104"/>
      <c r="EG622" s="104"/>
      <c r="EH622" s="104"/>
      <c r="EI622" s="104"/>
      <c r="EJ622" s="104"/>
      <c r="EK622" s="104"/>
      <c r="EL622" s="104"/>
      <c r="EM622" s="104"/>
      <c r="EN622" s="104"/>
      <c r="EO622" s="104"/>
      <c r="EP622" s="104"/>
      <c r="EQ622" s="104"/>
      <c r="ER622" s="104"/>
      <c r="ES622" s="104"/>
      <c r="ET622" s="104"/>
      <c r="EU622" s="104"/>
      <c r="EV622" s="104"/>
      <c r="EW622" s="104"/>
      <c r="EX622" s="104"/>
      <c r="EY622" s="104"/>
      <c r="EZ622" s="104"/>
      <c r="FA622" s="104"/>
      <c r="FB622" s="104"/>
      <c r="FC622" s="104"/>
      <c r="FD622" s="104"/>
      <c r="FE622" s="104"/>
      <c r="FF622" s="104"/>
      <c r="FG622" s="104"/>
      <c r="FH622" s="104"/>
      <c r="FI622" s="104"/>
      <c r="FJ622" s="104"/>
      <c r="FK622" s="104"/>
      <c r="FL622" s="104"/>
      <c r="FM622" s="104"/>
      <c r="FN622" s="104"/>
      <c r="FO622" s="104"/>
      <c r="FP622" s="104"/>
      <c r="FQ622" s="104"/>
      <c r="FR622" s="104"/>
      <c r="FS622" s="104"/>
      <c r="FT622" s="104"/>
      <c r="FU622" s="104"/>
      <c r="FV622" s="104"/>
      <c r="FW622" s="104"/>
      <c r="FX622" s="104"/>
      <c r="FY622" s="104"/>
      <c r="FZ622" s="104"/>
      <c r="GA622" s="104"/>
      <c r="GB622" s="104"/>
      <c r="GC622" s="104"/>
      <c r="GD622" s="104"/>
      <c r="GE622" s="104"/>
      <c r="GF622" s="104"/>
      <c r="GG622" s="104"/>
      <c r="GH622" s="104"/>
      <c r="GI622" s="104"/>
      <c r="GJ622" s="104"/>
      <c r="GK622" s="104"/>
      <c r="GL622" s="104"/>
      <c r="GM622" s="104"/>
      <c r="GN622" s="104"/>
      <c r="GO622" s="104"/>
      <c r="GP622" s="104"/>
      <c r="GQ622" s="104"/>
      <c r="GR622" s="104"/>
      <c r="GS622" s="104"/>
      <c r="GT622" s="104"/>
    </row>
    <row r="623" spans="8:202" s="6" customFormat="1">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c r="EA623" s="104"/>
      <c r="EB623" s="104"/>
      <c r="EC623" s="104"/>
      <c r="ED623" s="104"/>
      <c r="EE623" s="104"/>
      <c r="EF623" s="104"/>
      <c r="EG623" s="104"/>
      <c r="EH623" s="104"/>
      <c r="EI623" s="104"/>
      <c r="EJ623" s="104"/>
      <c r="EK623" s="104"/>
      <c r="EL623" s="104"/>
      <c r="EM623" s="104"/>
      <c r="EN623" s="104"/>
      <c r="EO623" s="104"/>
      <c r="EP623" s="104"/>
      <c r="EQ623" s="104"/>
      <c r="ER623" s="104"/>
      <c r="ES623" s="104"/>
      <c r="ET623" s="104"/>
      <c r="EU623" s="104"/>
      <c r="EV623" s="104"/>
      <c r="EW623" s="104"/>
      <c r="EX623" s="104"/>
      <c r="EY623" s="104"/>
      <c r="EZ623" s="104"/>
      <c r="FA623" s="104"/>
      <c r="FB623" s="104"/>
      <c r="FC623" s="104"/>
      <c r="FD623" s="104"/>
      <c r="FE623" s="104"/>
      <c r="FF623" s="104"/>
      <c r="FG623" s="104"/>
      <c r="FH623" s="104"/>
      <c r="FI623" s="104"/>
      <c r="FJ623" s="104"/>
      <c r="FK623" s="104"/>
      <c r="FL623" s="104"/>
      <c r="FM623" s="104"/>
      <c r="FN623" s="104"/>
      <c r="FO623" s="104"/>
      <c r="FP623" s="104"/>
      <c r="FQ623" s="104"/>
      <c r="FR623" s="104"/>
      <c r="FS623" s="104"/>
      <c r="FT623" s="104"/>
      <c r="FU623" s="104"/>
      <c r="FV623" s="104"/>
      <c r="FW623" s="104"/>
      <c r="FX623" s="104"/>
      <c r="FY623" s="104"/>
      <c r="FZ623" s="104"/>
      <c r="GA623" s="104"/>
      <c r="GB623" s="104"/>
      <c r="GC623" s="104"/>
      <c r="GD623" s="104"/>
      <c r="GE623" s="104"/>
      <c r="GF623" s="104"/>
      <c r="GG623" s="104"/>
      <c r="GH623" s="104"/>
      <c r="GI623" s="104"/>
      <c r="GJ623" s="104"/>
      <c r="GK623" s="104"/>
      <c r="GL623" s="104"/>
      <c r="GM623" s="104"/>
      <c r="GN623" s="104"/>
      <c r="GO623" s="104"/>
      <c r="GP623" s="104"/>
      <c r="GQ623" s="104"/>
      <c r="GR623" s="104"/>
      <c r="GS623" s="104"/>
      <c r="GT623" s="104"/>
    </row>
    <row r="624" spans="8:202" s="6" customFormat="1">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c r="EA624" s="104"/>
      <c r="EB624" s="104"/>
      <c r="EC624" s="104"/>
      <c r="ED624" s="104"/>
      <c r="EE624" s="104"/>
      <c r="EF624" s="104"/>
      <c r="EG624" s="104"/>
      <c r="EH624" s="104"/>
      <c r="EI624" s="104"/>
      <c r="EJ624" s="104"/>
      <c r="EK624" s="104"/>
      <c r="EL624" s="104"/>
      <c r="EM624" s="104"/>
      <c r="EN624" s="104"/>
      <c r="EO624" s="104"/>
      <c r="EP624" s="104"/>
      <c r="EQ624" s="104"/>
      <c r="ER624" s="104"/>
      <c r="ES624" s="104"/>
      <c r="ET624" s="104"/>
      <c r="EU624" s="104"/>
      <c r="EV624" s="104"/>
      <c r="EW624" s="104"/>
      <c r="EX624" s="104"/>
      <c r="EY624" s="104"/>
      <c r="EZ624" s="104"/>
      <c r="FA624" s="104"/>
      <c r="FB624" s="104"/>
      <c r="FC624" s="104"/>
      <c r="FD624" s="104"/>
      <c r="FE624" s="104"/>
      <c r="FF624" s="104"/>
      <c r="FG624" s="104"/>
      <c r="FH624" s="104"/>
      <c r="FI624" s="104"/>
      <c r="FJ624" s="104"/>
      <c r="FK624" s="104"/>
      <c r="FL624" s="104"/>
      <c r="FM624" s="104"/>
      <c r="FN624" s="104"/>
      <c r="FO624" s="104"/>
      <c r="FP624" s="104"/>
      <c r="FQ624" s="104"/>
      <c r="FR624" s="104"/>
      <c r="FS624" s="104"/>
      <c r="FT624" s="104"/>
      <c r="FU624" s="104"/>
      <c r="FV624" s="104"/>
      <c r="FW624" s="104"/>
      <c r="FX624" s="104"/>
      <c r="FY624" s="104"/>
      <c r="FZ624" s="104"/>
      <c r="GA624" s="104"/>
      <c r="GB624" s="104"/>
      <c r="GC624" s="104"/>
      <c r="GD624" s="104"/>
      <c r="GE624" s="104"/>
      <c r="GF624" s="104"/>
      <c r="GG624" s="104"/>
      <c r="GH624" s="104"/>
      <c r="GI624" s="104"/>
      <c r="GJ624" s="104"/>
      <c r="GK624" s="104"/>
      <c r="GL624" s="104"/>
      <c r="GM624" s="104"/>
      <c r="GN624" s="104"/>
      <c r="GO624" s="104"/>
      <c r="GP624" s="104"/>
      <c r="GQ624" s="104"/>
      <c r="GR624" s="104"/>
      <c r="GS624" s="104"/>
      <c r="GT624" s="104"/>
    </row>
    <row r="625" spans="8:202" s="6" customFormat="1">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c r="EA625" s="104"/>
      <c r="EB625" s="104"/>
      <c r="EC625" s="104"/>
      <c r="ED625" s="104"/>
      <c r="EE625" s="104"/>
      <c r="EF625" s="104"/>
      <c r="EG625" s="104"/>
      <c r="EH625" s="104"/>
      <c r="EI625" s="104"/>
      <c r="EJ625" s="104"/>
      <c r="EK625" s="104"/>
      <c r="EL625" s="104"/>
      <c r="EM625" s="104"/>
      <c r="EN625" s="104"/>
      <c r="EO625" s="104"/>
      <c r="EP625" s="104"/>
      <c r="EQ625" s="104"/>
      <c r="ER625" s="104"/>
      <c r="ES625" s="104"/>
      <c r="ET625" s="104"/>
      <c r="EU625" s="104"/>
      <c r="EV625" s="104"/>
      <c r="EW625" s="104"/>
      <c r="EX625" s="104"/>
      <c r="EY625" s="104"/>
      <c r="EZ625" s="104"/>
      <c r="FA625" s="104"/>
      <c r="FB625" s="104"/>
      <c r="FC625" s="104"/>
      <c r="FD625" s="104"/>
      <c r="FE625" s="104"/>
      <c r="FF625" s="104"/>
      <c r="FG625" s="104"/>
      <c r="FH625" s="104"/>
      <c r="FI625" s="104"/>
      <c r="FJ625" s="104"/>
      <c r="FK625" s="104"/>
      <c r="FL625" s="104"/>
      <c r="FM625" s="104"/>
      <c r="FN625" s="104"/>
      <c r="FO625" s="104"/>
      <c r="FP625" s="104"/>
      <c r="FQ625" s="104"/>
      <c r="FR625" s="104"/>
      <c r="FS625" s="104"/>
      <c r="FT625" s="104"/>
      <c r="FU625" s="104"/>
      <c r="FV625" s="104"/>
      <c r="FW625" s="104"/>
      <c r="FX625" s="104"/>
      <c r="FY625" s="104"/>
      <c r="FZ625" s="104"/>
      <c r="GA625" s="104"/>
      <c r="GB625" s="104"/>
      <c r="GC625" s="104"/>
      <c r="GD625" s="104"/>
      <c r="GE625" s="104"/>
      <c r="GF625" s="104"/>
      <c r="GG625" s="104"/>
      <c r="GH625" s="104"/>
      <c r="GI625" s="104"/>
      <c r="GJ625" s="104"/>
      <c r="GK625" s="104"/>
      <c r="GL625" s="104"/>
      <c r="GM625" s="104"/>
      <c r="GN625" s="104"/>
      <c r="GO625" s="104"/>
      <c r="GP625" s="104"/>
      <c r="GQ625" s="104"/>
      <c r="GR625" s="104"/>
      <c r="GS625" s="104"/>
      <c r="GT625" s="104"/>
    </row>
    <row r="626" spans="8:202" s="6" customFormat="1">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c r="EA626" s="104"/>
      <c r="EB626" s="104"/>
      <c r="EC626" s="104"/>
      <c r="ED626" s="104"/>
      <c r="EE626" s="104"/>
      <c r="EF626" s="104"/>
      <c r="EG626" s="104"/>
      <c r="EH626" s="104"/>
      <c r="EI626" s="104"/>
      <c r="EJ626" s="104"/>
      <c r="EK626" s="104"/>
      <c r="EL626" s="104"/>
      <c r="EM626" s="104"/>
      <c r="EN626" s="104"/>
      <c r="EO626" s="104"/>
      <c r="EP626" s="104"/>
      <c r="EQ626" s="104"/>
      <c r="ER626" s="104"/>
      <c r="ES626" s="104"/>
      <c r="ET626" s="104"/>
      <c r="EU626" s="104"/>
      <c r="EV626" s="104"/>
      <c r="EW626" s="104"/>
      <c r="EX626" s="104"/>
      <c r="EY626" s="104"/>
      <c r="EZ626" s="104"/>
      <c r="FA626" s="104"/>
      <c r="FB626" s="104"/>
      <c r="FC626" s="104"/>
      <c r="FD626" s="104"/>
      <c r="FE626" s="104"/>
      <c r="FF626" s="104"/>
      <c r="FG626" s="104"/>
      <c r="FH626" s="104"/>
      <c r="FI626" s="104"/>
      <c r="FJ626" s="104"/>
      <c r="FK626" s="104"/>
      <c r="FL626" s="104"/>
      <c r="FM626" s="104"/>
      <c r="FN626" s="104"/>
      <c r="FO626" s="104"/>
      <c r="FP626" s="104"/>
      <c r="FQ626" s="104"/>
      <c r="FR626" s="104"/>
      <c r="FS626" s="104"/>
      <c r="FT626" s="104"/>
      <c r="FU626" s="104"/>
      <c r="FV626" s="104"/>
      <c r="FW626" s="104"/>
      <c r="FX626" s="104"/>
      <c r="FY626" s="104"/>
      <c r="FZ626" s="104"/>
      <c r="GA626" s="104"/>
      <c r="GB626" s="104"/>
      <c r="GC626" s="104"/>
      <c r="GD626" s="104"/>
      <c r="GE626" s="104"/>
      <c r="GF626" s="104"/>
      <c r="GG626" s="104"/>
      <c r="GH626" s="104"/>
      <c r="GI626" s="104"/>
      <c r="GJ626" s="104"/>
      <c r="GK626" s="104"/>
      <c r="GL626" s="104"/>
      <c r="GM626" s="104"/>
      <c r="GN626" s="104"/>
      <c r="GO626" s="104"/>
      <c r="GP626" s="104"/>
      <c r="GQ626" s="104"/>
      <c r="GR626" s="104"/>
      <c r="GS626" s="104"/>
      <c r="GT626" s="104"/>
    </row>
    <row r="627" spans="8:202" s="6" customFormat="1">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c r="EA627" s="104"/>
      <c r="EB627" s="104"/>
      <c r="EC627" s="104"/>
      <c r="ED627" s="104"/>
      <c r="EE627" s="104"/>
      <c r="EF627" s="104"/>
      <c r="EG627" s="104"/>
      <c r="EH627" s="104"/>
      <c r="EI627" s="104"/>
      <c r="EJ627" s="104"/>
      <c r="EK627" s="104"/>
      <c r="EL627" s="104"/>
      <c r="EM627" s="104"/>
      <c r="EN627" s="104"/>
      <c r="EO627" s="104"/>
      <c r="EP627" s="104"/>
      <c r="EQ627" s="104"/>
      <c r="ER627" s="104"/>
      <c r="ES627" s="104"/>
      <c r="ET627" s="104"/>
      <c r="EU627" s="104"/>
      <c r="EV627" s="104"/>
      <c r="EW627" s="104"/>
      <c r="EX627" s="104"/>
      <c r="EY627" s="104"/>
      <c r="EZ627" s="104"/>
      <c r="FA627" s="104"/>
      <c r="FB627" s="104"/>
      <c r="FC627" s="104"/>
      <c r="FD627" s="104"/>
      <c r="FE627" s="104"/>
      <c r="FF627" s="104"/>
      <c r="FG627" s="104"/>
      <c r="FH627" s="104"/>
      <c r="FI627" s="104"/>
      <c r="FJ627" s="104"/>
      <c r="FK627" s="104"/>
      <c r="FL627" s="104"/>
      <c r="FM627" s="104"/>
      <c r="FN627" s="104"/>
      <c r="FO627" s="104"/>
      <c r="FP627" s="104"/>
      <c r="FQ627" s="104"/>
      <c r="FR627" s="104"/>
      <c r="FS627" s="104"/>
      <c r="FT627" s="104"/>
      <c r="FU627" s="104"/>
      <c r="FV627" s="104"/>
      <c r="FW627" s="104"/>
      <c r="FX627" s="104"/>
      <c r="FY627" s="104"/>
      <c r="FZ627" s="104"/>
      <c r="GA627" s="104"/>
      <c r="GB627" s="104"/>
      <c r="GC627" s="104"/>
      <c r="GD627" s="104"/>
      <c r="GE627" s="104"/>
      <c r="GF627" s="104"/>
      <c r="GG627" s="104"/>
      <c r="GH627" s="104"/>
      <c r="GI627" s="104"/>
      <c r="GJ627" s="104"/>
      <c r="GK627" s="104"/>
      <c r="GL627" s="104"/>
      <c r="GM627" s="104"/>
      <c r="GN627" s="104"/>
      <c r="GO627" s="104"/>
      <c r="GP627" s="104"/>
      <c r="GQ627" s="104"/>
      <c r="GR627" s="104"/>
      <c r="GS627" s="104"/>
      <c r="GT627" s="104"/>
    </row>
    <row r="628" spans="8:202" s="6" customFormat="1">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c r="EA628" s="104"/>
      <c r="EB628" s="104"/>
      <c r="EC628" s="104"/>
      <c r="ED628" s="104"/>
      <c r="EE628" s="104"/>
      <c r="EF628" s="104"/>
      <c r="EG628" s="104"/>
      <c r="EH628" s="104"/>
      <c r="EI628" s="104"/>
      <c r="EJ628" s="104"/>
      <c r="EK628" s="104"/>
      <c r="EL628" s="104"/>
      <c r="EM628" s="104"/>
      <c r="EN628" s="104"/>
      <c r="EO628" s="104"/>
      <c r="EP628" s="104"/>
      <c r="EQ628" s="104"/>
      <c r="ER628" s="104"/>
      <c r="ES628" s="104"/>
      <c r="ET628" s="104"/>
      <c r="EU628" s="104"/>
      <c r="EV628" s="104"/>
      <c r="EW628" s="104"/>
      <c r="EX628" s="104"/>
      <c r="EY628" s="104"/>
      <c r="EZ628" s="104"/>
      <c r="FA628" s="104"/>
      <c r="FB628" s="104"/>
      <c r="FC628" s="104"/>
      <c r="FD628" s="104"/>
      <c r="FE628" s="104"/>
      <c r="FF628" s="104"/>
      <c r="FG628" s="104"/>
      <c r="FH628" s="104"/>
      <c r="FI628" s="104"/>
      <c r="FJ628" s="104"/>
      <c r="FK628" s="104"/>
      <c r="FL628" s="104"/>
      <c r="FM628" s="104"/>
      <c r="FN628" s="104"/>
      <c r="FO628" s="104"/>
      <c r="FP628" s="104"/>
      <c r="FQ628" s="104"/>
      <c r="FR628" s="104"/>
      <c r="FS628" s="104"/>
      <c r="FT628" s="104"/>
      <c r="FU628" s="104"/>
      <c r="FV628" s="104"/>
      <c r="FW628" s="104"/>
      <c r="FX628" s="104"/>
      <c r="FY628" s="104"/>
      <c r="FZ628" s="104"/>
      <c r="GA628" s="104"/>
      <c r="GB628" s="104"/>
      <c r="GC628" s="104"/>
      <c r="GD628" s="104"/>
      <c r="GE628" s="104"/>
      <c r="GF628" s="104"/>
      <c r="GG628" s="104"/>
      <c r="GH628" s="104"/>
      <c r="GI628" s="104"/>
      <c r="GJ628" s="104"/>
      <c r="GK628" s="104"/>
      <c r="GL628" s="104"/>
      <c r="GM628" s="104"/>
      <c r="GN628" s="104"/>
      <c r="GO628" s="104"/>
      <c r="GP628" s="104"/>
      <c r="GQ628" s="104"/>
      <c r="GR628" s="104"/>
      <c r="GS628" s="104"/>
      <c r="GT628" s="104"/>
    </row>
    <row r="629" spans="8:202" s="6" customFormat="1">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c r="EA629" s="104"/>
      <c r="EB629" s="104"/>
      <c r="EC629" s="104"/>
      <c r="ED629" s="104"/>
      <c r="EE629" s="104"/>
      <c r="EF629" s="104"/>
      <c r="EG629" s="104"/>
      <c r="EH629" s="104"/>
      <c r="EI629" s="104"/>
      <c r="EJ629" s="104"/>
      <c r="EK629" s="104"/>
      <c r="EL629" s="104"/>
      <c r="EM629" s="104"/>
      <c r="EN629" s="104"/>
      <c r="EO629" s="104"/>
      <c r="EP629" s="104"/>
      <c r="EQ629" s="104"/>
      <c r="ER629" s="104"/>
      <c r="ES629" s="104"/>
      <c r="ET629" s="104"/>
      <c r="EU629" s="104"/>
      <c r="EV629" s="104"/>
      <c r="EW629" s="104"/>
      <c r="EX629" s="104"/>
      <c r="EY629" s="104"/>
      <c r="EZ629" s="104"/>
      <c r="FA629" s="104"/>
      <c r="FB629" s="104"/>
      <c r="FC629" s="104"/>
      <c r="FD629" s="104"/>
      <c r="FE629" s="104"/>
      <c r="FF629" s="104"/>
      <c r="FG629" s="104"/>
      <c r="FH629" s="104"/>
      <c r="FI629" s="104"/>
      <c r="FJ629" s="104"/>
      <c r="FK629" s="104"/>
      <c r="FL629" s="104"/>
      <c r="FM629" s="104"/>
      <c r="FN629" s="104"/>
      <c r="FO629" s="104"/>
      <c r="FP629" s="104"/>
      <c r="FQ629" s="104"/>
      <c r="FR629" s="104"/>
      <c r="FS629" s="104"/>
      <c r="FT629" s="104"/>
      <c r="FU629" s="104"/>
      <c r="FV629" s="104"/>
      <c r="FW629" s="104"/>
      <c r="FX629" s="104"/>
      <c r="FY629" s="104"/>
      <c r="FZ629" s="104"/>
      <c r="GA629" s="104"/>
      <c r="GB629" s="104"/>
      <c r="GC629" s="104"/>
      <c r="GD629" s="104"/>
      <c r="GE629" s="104"/>
      <c r="GF629" s="104"/>
      <c r="GG629" s="104"/>
      <c r="GH629" s="104"/>
      <c r="GI629" s="104"/>
      <c r="GJ629" s="104"/>
      <c r="GK629" s="104"/>
      <c r="GL629" s="104"/>
      <c r="GM629" s="104"/>
      <c r="GN629" s="104"/>
      <c r="GO629" s="104"/>
      <c r="GP629" s="104"/>
      <c r="GQ629" s="104"/>
      <c r="GR629" s="104"/>
      <c r="GS629" s="104"/>
      <c r="GT629" s="104"/>
    </row>
    <row r="630" spans="8:202" s="6" customFormat="1">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c r="EA630" s="104"/>
      <c r="EB630" s="104"/>
      <c r="EC630" s="104"/>
      <c r="ED630" s="104"/>
      <c r="EE630" s="104"/>
      <c r="EF630" s="104"/>
      <c r="EG630" s="104"/>
      <c r="EH630" s="104"/>
      <c r="EI630" s="104"/>
      <c r="EJ630" s="104"/>
      <c r="EK630" s="104"/>
      <c r="EL630" s="104"/>
      <c r="EM630" s="104"/>
      <c r="EN630" s="104"/>
      <c r="EO630" s="104"/>
      <c r="EP630" s="104"/>
      <c r="EQ630" s="104"/>
      <c r="ER630" s="104"/>
      <c r="ES630" s="104"/>
      <c r="ET630" s="104"/>
      <c r="EU630" s="104"/>
      <c r="EV630" s="104"/>
      <c r="EW630" s="104"/>
      <c r="EX630" s="104"/>
      <c r="EY630" s="104"/>
      <c r="EZ630" s="104"/>
      <c r="FA630" s="104"/>
      <c r="FB630" s="104"/>
      <c r="FC630" s="104"/>
      <c r="FD630" s="104"/>
      <c r="FE630" s="104"/>
      <c r="FF630" s="104"/>
      <c r="FG630" s="104"/>
      <c r="FH630" s="104"/>
      <c r="FI630" s="104"/>
      <c r="FJ630" s="104"/>
      <c r="FK630" s="104"/>
      <c r="FL630" s="104"/>
      <c r="FM630" s="104"/>
      <c r="FN630" s="104"/>
      <c r="FO630" s="104"/>
      <c r="FP630" s="104"/>
      <c r="FQ630" s="104"/>
      <c r="FR630" s="104"/>
      <c r="FS630" s="104"/>
      <c r="FT630" s="104"/>
      <c r="FU630" s="104"/>
      <c r="FV630" s="104"/>
      <c r="FW630" s="104"/>
      <c r="FX630" s="104"/>
      <c r="FY630" s="104"/>
      <c r="FZ630" s="104"/>
      <c r="GA630" s="104"/>
      <c r="GB630" s="104"/>
      <c r="GC630" s="104"/>
      <c r="GD630" s="104"/>
      <c r="GE630" s="104"/>
      <c r="GF630" s="104"/>
      <c r="GG630" s="104"/>
      <c r="GH630" s="104"/>
      <c r="GI630" s="104"/>
      <c r="GJ630" s="104"/>
      <c r="GK630" s="104"/>
      <c r="GL630" s="104"/>
      <c r="GM630" s="104"/>
      <c r="GN630" s="104"/>
      <c r="GO630" s="104"/>
      <c r="GP630" s="104"/>
      <c r="GQ630" s="104"/>
      <c r="GR630" s="104"/>
      <c r="GS630" s="104"/>
      <c r="GT630" s="104"/>
    </row>
    <row r="631" spans="8:202" s="6" customFormat="1">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c r="EA631" s="104"/>
      <c r="EB631" s="104"/>
      <c r="EC631" s="104"/>
      <c r="ED631" s="104"/>
      <c r="EE631" s="104"/>
      <c r="EF631" s="104"/>
      <c r="EG631" s="104"/>
      <c r="EH631" s="104"/>
      <c r="EI631" s="104"/>
      <c r="EJ631" s="104"/>
      <c r="EK631" s="104"/>
      <c r="EL631" s="104"/>
      <c r="EM631" s="104"/>
      <c r="EN631" s="104"/>
      <c r="EO631" s="104"/>
      <c r="EP631" s="104"/>
      <c r="EQ631" s="104"/>
      <c r="ER631" s="104"/>
      <c r="ES631" s="104"/>
      <c r="ET631" s="104"/>
      <c r="EU631" s="104"/>
      <c r="EV631" s="104"/>
      <c r="EW631" s="104"/>
      <c r="EX631" s="104"/>
      <c r="EY631" s="104"/>
      <c r="EZ631" s="104"/>
      <c r="FA631" s="104"/>
      <c r="FB631" s="104"/>
      <c r="FC631" s="104"/>
      <c r="FD631" s="104"/>
      <c r="FE631" s="104"/>
      <c r="FF631" s="104"/>
      <c r="FG631" s="104"/>
      <c r="FH631" s="104"/>
      <c r="FI631" s="104"/>
      <c r="FJ631" s="104"/>
      <c r="FK631" s="104"/>
      <c r="FL631" s="104"/>
      <c r="FM631" s="104"/>
      <c r="FN631" s="104"/>
      <c r="FO631" s="104"/>
      <c r="FP631" s="104"/>
      <c r="FQ631" s="104"/>
      <c r="FR631" s="104"/>
      <c r="FS631" s="104"/>
      <c r="FT631" s="104"/>
      <c r="FU631" s="104"/>
      <c r="FV631" s="104"/>
      <c r="FW631" s="104"/>
      <c r="FX631" s="104"/>
      <c r="FY631" s="104"/>
      <c r="FZ631" s="104"/>
      <c r="GA631" s="104"/>
      <c r="GB631" s="104"/>
      <c r="GC631" s="104"/>
      <c r="GD631" s="104"/>
      <c r="GE631" s="104"/>
      <c r="GF631" s="104"/>
      <c r="GG631" s="104"/>
      <c r="GH631" s="104"/>
      <c r="GI631" s="104"/>
      <c r="GJ631" s="104"/>
      <c r="GK631" s="104"/>
      <c r="GL631" s="104"/>
      <c r="GM631" s="104"/>
      <c r="GN631" s="104"/>
      <c r="GO631" s="104"/>
      <c r="GP631" s="104"/>
      <c r="GQ631" s="104"/>
      <c r="GR631" s="104"/>
      <c r="GS631" s="104"/>
      <c r="GT631" s="104"/>
    </row>
    <row r="632" spans="8:202" s="6" customFormat="1">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c r="EA632" s="104"/>
      <c r="EB632" s="104"/>
      <c r="EC632" s="104"/>
      <c r="ED632" s="104"/>
      <c r="EE632" s="104"/>
      <c r="EF632" s="104"/>
      <c r="EG632" s="104"/>
      <c r="EH632" s="104"/>
      <c r="EI632" s="104"/>
      <c r="EJ632" s="104"/>
      <c r="EK632" s="104"/>
      <c r="EL632" s="104"/>
      <c r="EM632" s="104"/>
      <c r="EN632" s="104"/>
      <c r="EO632" s="104"/>
      <c r="EP632" s="104"/>
      <c r="EQ632" s="104"/>
      <c r="ER632" s="104"/>
      <c r="ES632" s="104"/>
      <c r="ET632" s="104"/>
      <c r="EU632" s="104"/>
      <c r="EV632" s="104"/>
      <c r="EW632" s="104"/>
      <c r="EX632" s="104"/>
      <c r="EY632" s="104"/>
      <c r="EZ632" s="104"/>
      <c r="FA632" s="104"/>
      <c r="FB632" s="104"/>
      <c r="FC632" s="104"/>
      <c r="FD632" s="104"/>
      <c r="FE632" s="104"/>
      <c r="FF632" s="104"/>
      <c r="FG632" s="104"/>
      <c r="FH632" s="104"/>
      <c r="FI632" s="104"/>
      <c r="FJ632" s="104"/>
      <c r="FK632" s="104"/>
      <c r="FL632" s="104"/>
      <c r="FM632" s="104"/>
      <c r="FN632" s="104"/>
      <c r="FO632" s="104"/>
      <c r="FP632" s="104"/>
      <c r="FQ632" s="104"/>
      <c r="FR632" s="104"/>
      <c r="FS632" s="104"/>
      <c r="FT632" s="104"/>
      <c r="FU632" s="104"/>
      <c r="FV632" s="104"/>
      <c r="FW632" s="104"/>
      <c r="FX632" s="104"/>
      <c r="FY632" s="104"/>
      <c r="FZ632" s="104"/>
      <c r="GA632" s="104"/>
      <c r="GB632" s="104"/>
      <c r="GC632" s="104"/>
      <c r="GD632" s="104"/>
      <c r="GE632" s="104"/>
      <c r="GF632" s="104"/>
      <c r="GG632" s="104"/>
      <c r="GH632" s="104"/>
      <c r="GI632" s="104"/>
      <c r="GJ632" s="104"/>
      <c r="GK632" s="104"/>
      <c r="GL632" s="104"/>
      <c r="GM632" s="104"/>
      <c r="GN632" s="104"/>
      <c r="GO632" s="104"/>
      <c r="GP632" s="104"/>
      <c r="GQ632" s="104"/>
      <c r="GR632" s="104"/>
      <c r="GS632" s="104"/>
      <c r="GT632" s="104"/>
    </row>
    <row r="633" spans="8:202" s="6" customFormat="1">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c r="EA633" s="104"/>
      <c r="EB633" s="104"/>
      <c r="EC633" s="104"/>
      <c r="ED633" s="104"/>
      <c r="EE633" s="104"/>
      <c r="EF633" s="104"/>
      <c r="EG633" s="104"/>
      <c r="EH633" s="104"/>
      <c r="EI633" s="104"/>
      <c r="EJ633" s="104"/>
      <c r="EK633" s="104"/>
      <c r="EL633" s="104"/>
      <c r="EM633" s="104"/>
      <c r="EN633" s="104"/>
      <c r="EO633" s="104"/>
      <c r="EP633" s="104"/>
      <c r="EQ633" s="104"/>
      <c r="ER633" s="104"/>
      <c r="ES633" s="104"/>
      <c r="ET633" s="104"/>
      <c r="EU633" s="104"/>
      <c r="EV633" s="104"/>
      <c r="EW633" s="104"/>
      <c r="EX633" s="104"/>
      <c r="EY633" s="104"/>
      <c r="EZ633" s="104"/>
      <c r="FA633" s="104"/>
      <c r="FB633" s="104"/>
      <c r="FC633" s="104"/>
      <c r="FD633" s="104"/>
      <c r="FE633" s="104"/>
      <c r="FF633" s="104"/>
      <c r="FG633" s="104"/>
      <c r="FH633" s="104"/>
      <c r="FI633" s="104"/>
      <c r="FJ633" s="104"/>
      <c r="FK633" s="104"/>
      <c r="FL633" s="104"/>
      <c r="FM633" s="104"/>
      <c r="FN633" s="104"/>
      <c r="FO633" s="104"/>
      <c r="FP633" s="104"/>
      <c r="FQ633" s="104"/>
      <c r="FR633" s="104"/>
      <c r="FS633" s="104"/>
      <c r="FT633" s="104"/>
      <c r="FU633" s="104"/>
      <c r="FV633" s="104"/>
      <c r="FW633" s="104"/>
      <c r="FX633" s="104"/>
      <c r="FY633" s="104"/>
      <c r="FZ633" s="104"/>
      <c r="GA633" s="104"/>
      <c r="GB633" s="104"/>
      <c r="GC633" s="104"/>
      <c r="GD633" s="104"/>
      <c r="GE633" s="104"/>
      <c r="GF633" s="104"/>
      <c r="GG633" s="104"/>
      <c r="GH633" s="104"/>
      <c r="GI633" s="104"/>
      <c r="GJ633" s="104"/>
      <c r="GK633" s="104"/>
      <c r="GL633" s="104"/>
      <c r="GM633" s="104"/>
      <c r="GN633" s="104"/>
      <c r="GO633" s="104"/>
      <c r="GP633" s="104"/>
      <c r="GQ633" s="104"/>
      <c r="GR633" s="104"/>
      <c r="GS633" s="104"/>
      <c r="GT633" s="104"/>
    </row>
    <row r="634" spans="8:202" s="6" customFormat="1">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c r="EA634" s="104"/>
      <c r="EB634" s="104"/>
      <c r="EC634" s="104"/>
      <c r="ED634" s="104"/>
      <c r="EE634" s="104"/>
      <c r="EF634" s="104"/>
      <c r="EG634" s="104"/>
      <c r="EH634" s="104"/>
      <c r="EI634" s="104"/>
      <c r="EJ634" s="104"/>
      <c r="EK634" s="104"/>
      <c r="EL634" s="104"/>
      <c r="EM634" s="104"/>
      <c r="EN634" s="104"/>
      <c r="EO634" s="104"/>
      <c r="EP634" s="104"/>
      <c r="EQ634" s="104"/>
      <c r="ER634" s="104"/>
      <c r="ES634" s="104"/>
      <c r="ET634" s="104"/>
      <c r="EU634" s="104"/>
      <c r="EV634" s="104"/>
      <c r="EW634" s="104"/>
      <c r="EX634" s="104"/>
      <c r="EY634" s="104"/>
      <c r="EZ634" s="104"/>
      <c r="FA634" s="104"/>
      <c r="FB634" s="104"/>
      <c r="FC634" s="104"/>
      <c r="FD634" s="104"/>
      <c r="FE634" s="104"/>
      <c r="FF634" s="104"/>
      <c r="FG634" s="104"/>
      <c r="FH634" s="104"/>
      <c r="FI634" s="104"/>
      <c r="FJ634" s="104"/>
      <c r="FK634" s="104"/>
      <c r="FL634" s="104"/>
      <c r="FM634" s="104"/>
      <c r="FN634" s="104"/>
      <c r="FO634" s="104"/>
      <c r="FP634" s="104"/>
      <c r="FQ634" s="104"/>
      <c r="FR634" s="104"/>
      <c r="FS634" s="104"/>
      <c r="FT634" s="104"/>
      <c r="FU634" s="104"/>
      <c r="FV634" s="104"/>
      <c r="FW634" s="104"/>
      <c r="FX634" s="104"/>
      <c r="FY634" s="104"/>
      <c r="FZ634" s="104"/>
      <c r="GA634" s="104"/>
      <c r="GB634" s="104"/>
      <c r="GC634" s="104"/>
      <c r="GD634" s="104"/>
      <c r="GE634" s="104"/>
      <c r="GF634" s="104"/>
      <c r="GG634" s="104"/>
      <c r="GH634" s="104"/>
      <c r="GI634" s="104"/>
      <c r="GJ634" s="104"/>
      <c r="GK634" s="104"/>
      <c r="GL634" s="104"/>
      <c r="GM634" s="104"/>
      <c r="GN634" s="104"/>
      <c r="GO634" s="104"/>
      <c r="GP634" s="104"/>
      <c r="GQ634" s="104"/>
      <c r="GR634" s="104"/>
      <c r="GS634" s="104"/>
      <c r="GT634" s="104"/>
    </row>
    <row r="635" spans="8:202" s="6" customFormat="1">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c r="EA635" s="104"/>
      <c r="EB635" s="104"/>
      <c r="EC635" s="104"/>
      <c r="ED635" s="104"/>
      <c r="EE635" s="104"/>
      <c r="EF635" s="104"/>
      <c r="EG635" s="104"/>
      <c r="EH635" s="104"/>
      <c r="EI635" s="104"/>
      <c r="EJ635" s="104"/>
      <c r="EK635" s="104"/>
      <c r="EL635" s="104"/>
      <c r="EM635" s="104"/>
      <c r="EN635" s="104"/>
      <c r="EO635" s="104"/>
      <c r="EP635" s="104"/>
      <c r="EQ635" s="104"/>
      <c r="ER635" s="104"/>
      <c r="ES635" s="104"/>
      <c r="ET635" s="104"/>
      <c r="EU635" s="104"/>
      <c r="EV635" s="104"/>
      <c r="EW635" s="104"/>
      <c r="EX635" s="104"/>
      <c r="EY635" s="104"/>
      <c r="EZ635" s="104"/>
      <c r="FA635" s="104"/>
      <c r="FB635" s="104"/>
      <c r="FC635" s="104"/>
      <c r="FD635" s="104"/>
      <c r="FE635" s="104"/>
      <c r="FF635" s="104"/>
      <c r="FG635" s="104"/>
      <c r="FH635" s="104"/>
      <c r="FI635" s="104"/>
      <c r="FJ635" s="104"/>
      <c r="FK635" s="104"/>
      <c r="FL635" s="104"/>
      <c r="FM635" s="104"/>
      <c r="FN635" s="104"/>
      <c r="FO635" s="104"/>
      <c r="FP635" s="104"/>
      <c r="FQ635" s="104"/>
      <c r="FR635" s="104"/>
      <c r="FS635" s="104"/>
      <c r="FT635" s="104"/>
      <c r="FU635" s="104"/>
      <c r="FV635" s="104"/>
      <c r="FW635" s="104"/>
      <c r="FX635" s="104"/>
      <c r="FY635" s="104"/>
      <c r="FZ635" s="104"/>
      <c r="GA635" s="104"/>
      <c r="GB635" s="104"/>
      <c r="GC635" s="104"/>
      <c r="GD635" s="104"/>
      <c r="GE635" s="104"/>
      <c r="GF635" s="104"/>
      <c r="GG635" s="104"/>
      <c r="GH635" s="104"/>
      <c r="GI635" s="104"/>
      <c r="GJ635" s="104"/>
      <c r="GK635" s="104"/>
      <c r="GL635" s="104"/>
      <c r="GM635" s="104"/>
      <c r="GN635" s="104"/>
      <c r="GO635" s="104"/>
      <c r="GP635" s="104"/>
      <c r="GQ635" s="104"/>
      <c r="GR635" s="104"/>
      <c r="GS635" s="104"/>
      <c r="GT635" s="104"/>
    </row>
    <row r="636" spans="8:202" s="6" customFormat="1">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c r="EA636" s="104"/>
      <c r="EB636" s="104"/>
      <c r="EC636" s="104"/>
      <c r="ED636" s="104"/>
      <c r="EE636" s="104"/>
      <c r="EF636" s="104"/>
      <c r="EG636" s="104"/>
      <c r="EH636" s="104"/>
      <c r="EI636" s="104"/>
      <c r="EJ636" s="104"/>
      <c r="EK636" s="104"/>
      <c r="EL636" s="104"/>
      <c r="EM636" s="104"/>
      <c r="EN636" s="104"/>
      <c r="EO636" s="104"/>
      <c r="EP636" s="104"/>
      <c r="EQ636" s="104"/>
      <c r="ER636" s="104"/>
      <c r="ES636" s="104"/>
      <c r="ET636" s="104"/>
      <c r="EU636" s="104"/>
      <c r="EV636" s="104"/>
      <c r="EW636" s="104"/>
      <c r="EX636" s="104"/>
      <c r="EY636" s="104"/>
      <c r="EZ636" s="104"/>
      <c r="FA636" s="104"/>
      <c r="FB636" s="104"/>
      <c r="FC636" s="104"/>
      <c r="FD636" s="104"/>
      <c r="FE636" s="104"/>
      <c r="FF636" s="104"/>
      <c r="FG636" s="104"/>
      <c r="FH636" s="104"/>
      <c r="FI636" s="104"/>
      <c r="FJ636" s="104"/>
      <c r="FK636" s="104"/>
      <c r="FL636" s="104"/>
      <c r="FM636" s="104"/>
      <c r="FN636" s="104"/>
      <c r="FO636" s="104"/>
      <c r="FP636" s="104"/>
      <c r="FQ636" s="104"/>
      <c r="FR636" s="104"/>
      <c r="FS636" s="104"/>
      <c r="FT636" s="104"/>
      <c r="FU636" s="104"/>
      <c r="FV636" s="104"/>
      <c r="FW636" s="104"/>
      <c r="FX636" s="104"/>
      <c r="FY636" s="104"/>
      <c r="FZ636" s="104"/>
      <c r="GA636" s="104"/>
      <c r="GB636" s="104"/>
      <c r="GC636" s="104"/>
      <c r="GD636" s="104"/>
      <c r="GE636" s="104"/>
      <c r="GF636" s="104"/>
      <c r="GG636" s="104"/>
      <c r="GH636" s="104"/>
      <c r="GI636" s="104"/>
      <c r="GJ636" s="104"/>
      <c r="GK636" s="104"/>
      <c r="GL636" s="104"/>
      <c r="GM636" s="104"/>
      <c r="GN636" s="104"/>
      <c r="GO636" s="104"/>
      <c r="GP636" s="104"/>
      <c r="GQ636" s="104"/>
      <c r="GR636" s="104"/>
      <c r="GS636" s="104"/>
      <c r="GT636" s="104"/>
    </row>
    <row r="637" spans="8:202" s="6" customFormat="1">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c r="EA637" s="104"/>
      <c r="EB637" s="104"/>
      <c r="EC637" s="104"/>
      <c r="ED637" s="104"/>
      <c r="EE637" s="104"/>
      <c r="EF637" s="104"/>
      <c r="EG637" s="104"/>
      <c r="EH637" s="104"/>
      <c r="EI637" s="104"/>
      <c r="EJ637" s="104"/>
      <c r="EK637" s="104"/>
      <c r="EL637" s="104"/>
      <c r="EM637" s="104"/>
      <c r="EN637" s="104"/>
      <c r="EO637" s="104"/>
      <c r="EP637" s="104"/>
      <c r="EQ637" s="104"/>
      <c r="ER637" s="104"/>
      <c r="ES637" s="104"/>
      <c r="ET637" s="104"/>
      <c r="EU637" s="104"/>
      <c r="EV637" s="104"/>
      <c r="EW637" s="104"/>
      <c r="EX637" s="104"/>
      <c r="EY637" s="104"/>
      <c r="EZ637" s="104"/>
      <c r="FA637" s="104"/>
      <c r="FB637" s="104"/>
      <c r="FC637" s="104"/>
      <c r="FD637" s="104"/>
      <c r="FE637" s="104"/>
      <c r="FF637" s="104"/>
      <c r="FG637" s="104"/>
      <c r="FH637" s="104"/>
      <c r="FI637" s="104"/>
      <c r="FJ637" s="104"/>
      <c r="FK637" s="104"/>
      <c r="FL637" s="104"/>
      <c r="FM637" s="104"/>
      <c r="FN637" s="104"/>
      <c r="FO637" s="104"/>
      <c r="FP637" s="104"/>
      <c r="FQ637" s="104"/>
      <c r="FR637" s="104"/>
      <c r="FS637" s="104"/>
      <c r="FT637" s="104"/>
      <c r="FU637" s="104"/>
      <c r="FV637" s="104"/>
      <c r="FW637" s="104"/>
      <c r="FX637" s="104"/>
      <c r="FY637" s="104"/>
      <c r="FZ637" s="104"/>
      <c r="GA637" s="104"/>
      <c r="GB637" s="104"/>
      <c r="GC637" s="104"/>
      <c r="GD637" s="104"/>
      <c r="GE637" s="104"/>
      <c r="GF637" s="104"/>
      <c r="GG637" s="104"/>
      <c r="GH637" s="104"/>
      <c r="GI637" s="104"/>
      <c r="GJ637" s="104"/>
      <c r="GK637" s="104"/>
      <c r="GL637" s="104"/>
      <c r="GM637" s="104"/>
      <c r="GN637" s="104"/>
      <c r="GO637" s="104"/>
      <c r="GP637" s="104"/>
      <c r="GQ637" s="104"/>
      <c r="GR637" s="104"/>
      <c r="GS637" s="104"/>
      <c r="GT637" s="104"/>
    </row>
    <row r="638" spans="8:202" s="6" customFormat="1">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c r="EA638" s="104"/>
      <c r="EB638" s="104"/>
      <c r="EC638" s="104"/>
      <c r="ED638" s="104"/>
      <c r="EE638" s="104"/>
      <c r="EF638" s="104"/>
      <c r="EG638" s="104"/>
      <c r="EH638" s="104"/>
      <c r="EI638" s="104"/>
      <c r="EJ638" s="104"/>
      <c r="EK638" s="104"/>
      <c r="EL638" s="104"/>
      <c r="EM638" s="104"/>
      <c r="EN638" s="104"/>
      <c r="EO638" s="104"/>
      <c r="EP638" s="104"/>
      <c r="EQ638" s="104"/>
      <c r="ER638" s="104"/>
      <c r="ES638" s="104"/>
      <c r="ET638" s="104"/>
      <c r="EU638" s="104"/>
      <c r="EV638" s="104"/>
      <c r="EW638" s="104"/>
      <c r="EX638" s="104"/>
      <c r="EY638" s="104"/>
      <c r="EZ638" s="104"/>
      <c r="FA638" s="104"/>
      <c r="FB638" s="104"/>
      <c r="FC638" s="104"/>
      <c r="FD638" s="104"/>
      <c r="FE638" s="104"/>
      <c r="FF638" s="104"/>
      <c r="FG638" s="104"/>
      <c r="FH638" s="104"/>
      <c r="FI638" s="104"/>
      <c r="FJ638" s="104"/>
      <c r="FK638" s="104"/>
      <c r="FL638" s="104"/>
      <c r="FM638" s="104"/>
      <c r="FN638" s="104"/>
      <c r="FO638" s="104"/>
      <c r="FP638" s="104"/>
      <c r="FQ638" s="104"/>
      <c r="FR638" s="104"/>
      <c r="FS638" s="104"/>
      <c r="FT638" s="104"/>
      <c r="FU638" s="104"/>
      <c r="FV638" s="104"/>
      <c r="FW638" s="104"/>
      <c r="FX638" s="104"/>
      <c r="FY638" s="104"/>
      <c r="FZ638" s="104"/>
      <c r="GA638" s="104"/>
      <c r="GB638" s="104"/>
      <c r="GC638" s="104"/>
      <c r="GD638" s="104"/>
      <c r="GE638" s="104"/>
      <c r="GF638" s="104"/>
      <c r="GG638" s="104"/>
      <c r="GH638" s="104"/>
      <c r="GI638" s="104"/>
      <c r="GJ638" s="104"/>
      <c r="GK638" s="104"/>
      <c r="GL638" s="104"/>
      <c r="GM638" s="104"/>
      <c r="GN638" s="104"/>
      <c r="GO638" s="104"/>
      <c r="GP638" s="104"/>
      <c r="GQ638" s="104"/>
      <c r="GR638" s="104"/>
      <c r="GS638" s="104"/>
      <c r="GT638" s="104"/>
    </row>
    <row r="639" spans="8:202" s="6" customFormat="1">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c r="EA639" s="104"/>
      <c r="EB639" s="104"/>
      <c r="EC639" s="104"/>
      <c r="ED639" s="104"/>
      <c r="EE639" s="104"/>
      <c r="EF639" s="104"/>
      <c r="EG639" s="104"/>
      <c r="EH639" s="104"/>
      <c r="EI639" s="104"/>
      <c r="EJ639" s="104"/>
      <c r="EK639" s="104"/>
      <c r="EL639" s="104"/>
      <c r="EM639" s="104"/>
      <c r="EN639" s="104"/>
      <c r="EO639" s="104"/>
      <c r="EP639" s="104"/>
      <c r="EQ639" s="104"/>
      <c r="ER639" s="104"/>
      <c r="ES639" s="104"/>
      <c r="ET639" s="104"/>
      <c r="EU639" s="104"/>
      <c r="EV639" s="104"/>
      <c r="EW639" s="104"/>
      <c r="EX639" s="104"/>
      <c r="EY639" s="104"/>
      <c r="EZ639" s="104"/>
      <c r="FA639" s="104"/>
      <c r="FB639" s="104"/>
      <c r="FC639" s="104"/>
      <c r="FD639" s="104"/>
      <c r="FE639" s="104"/>
      <c r="FF639" s="104"/>
      <c r="FG639" s="104"/>
      <c r="FH639" s="104"/>
      <c r="FI639" s="104"/>
      <c r="FJ639" s="104"/>
      <c r="FK639" s="104"/>
      <c r="FL639" s="104"/>
      <c r="FM639" s="104"/>
      <c r="FN639" s="104"/>
      <c r="FO639" s="104"/>
      <c r="FP639" s="104"/>
      <c r="FQ639" s="104"/>
      <c r="FR639" s="104"/>
      <c r="FS639" s="104"/>
      <c r="FT639" s="104"/>
      <c r="FU639" s="104"/>
      <c r="FV639" s="104"/>
      <c r="FW639" s="104"/>
      <c r="FX639" s="104"/>
      <c r="FY639" s="104"/>
      <c r="FZ639" s="104"/>
      <c r="GA639" s="104"/>
      <c r="GB639" s="104"/>
      <c r="GC639" s="104"/>
      <c r="GD639" s="104"/>
      <c r="GE639" s="104"/>
      <c r="GF639" s="104"/>
      <c r="GG639" s="104"/>
      <c r="GH639" s="104"/>
      <c r="GI639" s="104"/>
      <c r="GJ639" s="104"/>
      <c r="GK639" s="104"/>
      <c r="GL639" s="104"/>
      <c r="GM639" s="104"/>
      <c r="GN639" s="104"/>
      <c r="GO639" s="104"/>
      <c r="GP639" s="104"/>
      <c r="GQ639" s="104"/>
      <c r="GR639" s="104"/>
      <c r="GS639" s="104"/>
      <c r="GT639" s="104"/>
    </row>
    <row r="640" spans="8:202" s="6" customFormat="1">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c r="EA640" s="104"/>
      <c r="EB640" s="104"/>
      <c r="EC640" s="104"/>
      <c r="ED640" s="104"/>
      <c r="EE640" s="104"/>
      <c r="EF640" s="104"/>
      <c r="EG640" s="104"/>
      <c r="EH640" s="104"/>
      <c r="EI640" s="104"/>
      <c r="EJ640" s="104"/>
      <c r="EK640" s="104"/>
      <c r="EL640" s="104"/>
      <c r="EM640" s="104"/>
      <c r="EN640" s="104"/>
      <c r="EO640" s="104"/>
      <c r="EP640" s="104"/>
      <c r="EQ640" s="104"/>
      <c r="ER640" s="104"/>
      <c r="ES640" s="104"/>
      <c r="ET640" s="104"/>
      <c r="EU640" s="104"/>
      <c r="EV640" s="104"/>
      <c r="EW640" s="104"/>
      <c r="EX640" s="104"/>
      <c r="EY640" s="104"/>
      <c r="EZ640" s="104"/>
      <c r="FA640" s="104"/>
      <c r="FB640" s="104"/>
      <c r="FC640" s="104"/>
      <c r="FD640" s="104"/>
      <c r="FE640" s="104"/>
      <c r="FF640" s="104"/>
      <c r="FG640" s="104"/>
      <c r="FH640" s="104"/>
      <c r="FI640" s="104"/>
      <c r="FJ640" s="104"/>
      <c r="FK640" s="104"/>
      <c r="FL640" s="104"/>
      <c r="FM640" s="104"/>
      <c r="FN640" s="104"/>
      <c r="FO640" s="104"/>
      <c r="FP640" s="104"/>
      <c r="FQ640" s="104"/>
      <c r="FR640" s="104"/>
      <c r="FS640" s="104"/>
      <c r="FT640" s="104"/>
      <c r="FU640" s="104"/>
      <c r="FV640" s="104"/>
      <c r="FW640" s="104"/>
      <c r="FX640" s="104"/>
      <c r="FY640" s="104"/>
      <c r="FZ640" s="104"/>
      <c r="GA640" s="104"/>
      <c r="GB640" s="104"/>
      <c r="GC640" s="104"/>
      <c r="GD640" s="104"/>
      <c r="GE640" s="104"/>
      <c r="GF640" s="104"/>
      <c r="GG640" s="104"/>
      <c r="GH640" s="104"/>
      <c r="GI640" s="104"/>
      <c r="GJ640" s="104"/>
      <c r="GK640" s="104"/>
      <c r="GL640" s="104"/>
      <c r="GM640" s="104"/>
      <c r="GN640" s="104"/>
      <c r="GO640" s="104"/>
      <c r="GP640" s="104"/>
      <c r="GQ640" s="104"/>
      <c r="GR640" s="104"/>
      <c r="GS640" s="104"/>
      <c r="GT640" s="104"/>
    </row>
    <row r="641" spans="8:202" s="6" customFormat="1">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c r="EA641" s="104"/>
      <c r="EB641" s="104"/>
      <c r="EC641" s="104"/>
      <c r="ED641" s="104"/>
      <c r="EE641" s="104"/>
      <c r="EF641" s="104"/>
      <c r="EG641" s="104"/>
      <c r="EH641" s="104"/>
      <c r="EI641" s="104"/>
      <c r="EJ641" s="104"/>
      <c r="EK641" s="104"/>
      <c r="EL641" s="104"/>
      <c r="EM641" s="104"/>
      <c r="EN641" s="104"/>
      <c r="EO641" s="104"/>
      <c r="EP641" s="104"/>
      <c r="EQ641" s="104"/>
      <c r="ER641" s="104"/>
      <c r="ES641" s="104"/>
      <c r="ET641" s="104"/>
      <c r="EU641" s="104"/>
      <c r="EV641" s="104"/>
      <c r="EW641" s="104"/>
      <c r="EX641" s="104"/>
      <c r="EY641" s="104"/>
      <c r="EZ641" s="104"/>
      <c r="FA641" s="104"/>
      <c r="FB641" s="104"/>
      <c r="FC641" s="104"/>
      <c r="FD641" s="104"/>
      <c r="FE641" s="104"/>
      <c r="FF641" s="104"/>
      <c r="FG641" s="104"/>
      <c r="FH641" s="104"/>
      <c r="FI641" s="104"/>
      <c r="FJ641" s="104"/>
      <c r="FK641" s="104"/>
      <c r="FL641" s="104"/>
      <c r="FM641" s="104"/>
      <c r="FN641" s="104"/>
      <c r="FO641" s="104"/>
      <c r="FP641" s="104"/>
      <c r="FQ641" s="104"/>
      <c r="FR641" s="104"/>
      <c r="FS641" s="104"/>
      <c r="FT641" s="104"/>
      <c r="FU641" s="104"/>
      <c r="FV641" s="104"/>
      <c r="FW641" s="104"/>
      <c r="FX641" s="104"/>
      <c r="FY641" s="104"/>
      <c r="FZ641" s="104"/>
      <c r="GA641" s="104"/>
      <c r="GB641" s="104"/>
      <c r="GC641" s="104"/>
      <c r="GD641" s="104"/>
      <c r="GE641" s="104"/>
      <c r="GF641" s="104"/>
      <c r="GG641" s="104"/>
      <c r="GH641" s="104"/>
      <c r="GI641" s="104"/>
      <c r="GJ641" s="104"/>
      <c r="GK641" s="104"/>
      <c r="GL641" s="104"/>
      <c r="GM641" s="104"/>
      <c r="GN641" s="104"/>
      <c r="GO641" s="104"/>
      <c r="GP641" s="104"/>
      <c r="GQ641" s="104"/>
      <c r="GR641" s="104"/>
      <c r="GS641" s="104"/>
      <c r="GT641" s="104"/>
    </row>
    <row r="642" spans="8:202" s="6" customFormat="1">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c r="EA642" s="104"/>
      <c r="EB642" s="104"/>
      <c r="EC642" s="104"/>
      <c r="ED642" s="104"/>
      <c r="EE642" s="104"/>
      <c r="EF642" s="104"/>
      <c r="EG642" s="104"/>
      <c r="EH642" s="104"/>
      <c r="EI642" s="104"/>
      <c r="EJ642" s="104"/>
      <c r="EK642" s="104"/>
      <c r="EL642" s="104"/>
      <c r="EM642" s="104"/>
      <c r="EN642" s="104"/>
      <c r="EO642" s="104"/>
      <c r="EP642" s="104"/>
      <c r="EQ642" s="104"/>
      <c r="ER642" s="104"/>
      <c r="ES642" s="104"/>
      <c r="ET642" s="104"/>
      <c r="EU642" s="104"/>
      <c r="EV642" s="104"/>
      <c r="EW642" s="104"/>
      <c r="EX642" s="104"/>
      <c r="EY642" s="104"/>
      <c r="EZ642" s="104"/>
      <c r="FA642" s="104"/>
      <c r="FB642" s="104"/>
      <c r="FC642" s="104"/>
      <c r="FD642" s="104"/>
      <c r="FE642" s="104"/>
      <c r="FF642" s="104"/>
      <c r="FG642" s="104"/>
      <c r="FH642" s="104"/>
      <c r="FI642" s="104"/>
      <c r="FJ642" s="104"/>
      <c r="FK642" s="104"/>
      <c r="FL642" s="104"/>
      <c r="FM642" s="104"/>
      <c r="FN642" s="104"/>
      <c r="FO642" s="104"/>
      <c r="FP642" s="104"/>
      <c r="FQ642" s="104"/>
      <c r="FR642" s="104"/>
      <c r="FS642" s="104"/>
      <c r="FT642" s="104"/>
      <c r="FU642" s="104"/>
      <c r="FV642" s="104"/>
      <c r="FW642" s="104"/>
      <c r="FX642" s="104"/>
      <c r="FY642" s="104"/>
      <c r="FZ642" s="104"/>
      <c r="GA642" s="104"/>
      <c r="GB642" s="104"/>
      <c r="GC642" s="104"/>
      <c r="GD642" s="104"/>
      <c r="GE642" s="104"/>
      <c r="GF642" s="104"/>
      <c r="GG642" s="104"/>
      <c r="GH642" s="104"/>
      <c r="GI642" s="104"/>
      <c r="GJ642" s="104"/>
      <c r="GK642" s="104"/>
      <c r="GL642" s="104"/>
      <c r="GM642" s="104"/>
      <c r="GN642" s="104"/>
      <c r="GO642" s="104"/>
      <c r="GP642" s="104"/>
      <c r="GQ642" s="104"/>
      <c r="GR642" s="104"/>
      <c r="GS642" s="104"/>
      <c r="GT642" s="104"/>
    </row>
    <row r="643" spans="8:202" s="6" customFormat="1">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c r="EA643" s="104"/>
      <c r="EB643" s="104"/>
      <c r="EC643" s="104"/>
      <c r="ED643" s="104"/>
      <c r="EE643" s="104"/>
      <c r="EF643" s="104"/>
      <c r="EG643" s="104"/>
      <c r="EH643" s="104"/>
      <c r="EI643" s="104"/>
      <c r="EJ643" s="104"/>
      <c r="EK643" s="104"/>
      <c r="EL643" s="104"/>
      <c r="EM643" s="104"/>
      <c r="EN643" s="104"/>
      <c r="EO643" s="104"/>
      <c r="EP643" s="104"/>
      <c r="EQ643" s="104"/>
      <c r="ER643" s="104"/>
      <c r="ES643" s="104"/>
      <c r="ET643" s="104"/>
      <c r="EU643" s="104"/>
      <c r="EV643" s="104"/>
      <c r="EW643" s="104"/>
      <c r="EX643" s="104"/>
      <c r="EY643" s="104"/>
      <c r="EZ643" s="104"/>
      <c r="FA643" s="104"/>
      <c r="FB643" s="104"/>
      <c r="FC643" s="104"/>
      <c r="FD643" s="104"/>
      <c r="FE643" s="104"/>
      <c r="FF643" s="104"/>
      <c r="FG643" s="104"/>
      <c r="FH643" s="104"/>
      <c r="FI643" s="104"/>
      <c r="FJ643" s="104"/>
      <c r="FK643" s="104"/>
      <c r="FL643" s="104"/>
      <c r="FM643" s="104"/>
      <c r="FN643" s="104"/>
      <c r="FO643" s="104"/>
      <c r="FP643" s="104"/>
      <c r="FQ643" s="104"/>
      <c r="FR643" s="104"/>
      <c r="FS643" s="104"/>
      <c r="FT643" s="104"/>
      <c r="FU643" s="104"/>
      <c r="FV643" s="104"/>
      <c r="FW643" s="104"/>
      <c r="FX643" s="104"/>
      <c r="FY643" s="104"/>
      <c r="FZ643" s="104"/>
      <c r="GA643" s="104"/>
      <c r="GB643" s="104"/>
      <c r="GC643" s="104"/>
      <c r="GD643" s="104"/>
      <c r="GE643" s="104"/>
      <c r="GF643" s="104"/>
      <c r="GG643" s="104"/>
      <c r="GH643" s="104"/>
      <c r="GI643" s="104"/>
      <c r="GJ643" s="104"/>
      <c r="GK643" s="104"/>
      <c r="GL643" s="104"/>
      <c r="GM643" s="104"/>
      <c r="GN643" s="104"/>
      <c r="GO643" s="104"/>
      <c r="GP643" s="104"/>
      <c r="GQ643" s="104"/>
      <c r="GR643" s="104"/>
      <c r="GS643" s="104"/>
      <c r="GT643" s="104"/>
    </row>
    <row r="644" spans="8:202" s="6" customFormat="1">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c r="EA644" s="104"/>
      <c r="EB644" s="104"/>
      <c r="EC644" s="104"/>
      <c r="ED644" s="104"/>
      <c r="EE644" s="104"/>
      <c r="EF644" s="104"/>
      <c r="EG644" s="104"/>
      <c r="EH644" s="104"/>
      <c r="EI644" s="104"/>
      <c r="EJ644" s="104"/>
      <c r="EK644" s="104"/>
      <c r="EL644" s="104"/>
      <c r="EM644" s="104"/>
      <c r="EN644" s="104"/>
      <c r="EO644" s="104"/>
      <c r="EP644" s="104"/>
      <c r="EQ644" s="104"/>
      <c r="ER644" s="104"/>
      <c r="ES644" s="104"/>
      <c r="ET644" s="104"/>
      <c r="EU644" s="104"/>
      <c r="EV644" s="104"/>
      <c r="EW644" s="104"/>
      <c r="EX644" s="104"/>
      <c r="EY644" s="104"/>
      <c r="EZ644" s="104"/>
      <c r="FA644" s="104"/>
      <c r="FB644" s="104"/>
      <c r="FC644" s="104"/>
      <c r="FD644" s="104"/>
      <c r="FE644" s="104"/>
      <c r="FF644" s="104"/>
      <c r="FG644" s="104"/>
      <c r="FH644" s="104"/>
      <c r="FI644" s="104"/>
      <c r="FJ644" s="104"/>
      <c r="FK644" s="104"/>
      <c r="FL644" s="104"/>
      <c r="FM644" s="104"/>
      <c r="FN644" s="104"/>
      <c r="FO644" s="104"/>
      <c r="FP644" s="104"/>
      <c r="FQ644" s="104"/>
      <c r="FR644" s="104"/>
      <c r="FS644" s="104"/>
      <c r="FT644" s="104"/>
      <c r="FU644" s="104"/>
      <c r="FV644" s="104"/>
      <c r="FW644" s="104"/>
      <c r="FX644" s="104"/>
      <c r="FY644" s="104"/>
      <c r="FZ644" s="104"/>
      <c r="GA644" s="104"/>
      <c r="GB644" s="104"/>
      <c r="GC644" s="104"/>
      <c r="GD644" s="104"/>
      <c r="GE644" s="104"/>
      <c r="GF644" s="104"/>
      <c r="GG644" s="104"/>
      <c r="GH644" s="104"/>
      <c r="GI644" s="104"/>
      <c r="GJ644" s="104"/>
      <c r="GK644" s="104"/>
      <c r="GL644" s="104"/>
      <c r="GM644" s="104"/>
      <c r="GN644" s="104"/>
      <c r="GO644" s="104"/>
      <c r="GP644" s="104"/>
      <c r="GQ644" s="104"/>
      <c r="GR644" s="104"/>
      <c r="GS644" s="104"/>
      <c r="GT644" s="104"/>
    </row>
    <row r="645" spans="8:202" s="6" customFormat="1">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c r="EA645" s="104"/>
      <c r="EB645" s="104"/>
      <c r="EC645" s="104"/>
      <c r="ED645" s="104"/>
      <c r="EE645" s="104"/>
      <c r="EF645" s="104"/>
      <c r="EG645" s="104"/>
      <c r="EH645" s="104"/>
      <c r="EI645" s="104"/>
      <c r="EJ645" s="104"/>
      <c r="EK645" s="104"/>
      <c r="EL645" s="104"/>
      <c r="EM645" s="104"/>
      <c r="EN645" s="104"/>
      <c r="EO645" s="104"/>
      <c r="EP645" s="104"/>
      <c r="EQ645" s="104"/>
      <c r="ER645" s="104"/>
      <c r="ES645" s="104"/>
      <c r="ET645" s="104"/>
      <c r="EU645" s="104"/>
      <c r="EV645" s="104"/>
      <c r="EW645" s="104"/>
      <c r="EX645" s="104"/>
      <c r="EY645" s="104"/>
      <c r="EZ645" s="104"/>
      <c r="FA645" s="104"/>
      <c r="FB645" s="104"/>
      <c r="FC645" s="104"/>
      <c r="FD645" s="104"/>
      <c r="FE645" s="104"/>
      <c r="FF645" s="104"/>
      <c r="FG645" s="104"/>
      <c r="FH645" s="104"/>
      <c r="FI645" s="104"/>
      <c r="FJ645" s="104"/>
      <c r="FK645" s="104"/>
      <c r="FL645" s="104"/>
      <c r="FM645" s="104"/>
      <c r="FN645" s="104"/>
      <c r="FO645" s="104"/>
      <c r="FP645" s="104"/>
      <c r="FQ645" s="104"/>
      <c r="FR645" s="104"/>
      <c r="FS645" s="104"/>
      <c r="FT645" s="104"/>
      <c r="FU645" s="104"/>
      <c r="FV645" s="104"/>
      <c r="FW645" s="104"/>
      <c r="FX645" s="104"/>
      <c r="FY645" s="104"/>
      <c r="FZ645" s="104"/>
      <c r="GA645" s="104"/>
      <c r="GB645" s="104"/>
      <c r="GC645" s="104"/>
      <c r="GD645" s="104"/>
      <c r="GE645" s="104"/>
      <c r="GF645" s="104"/>
      <c r="GG645" s="104"/>
      <c r="GH645" s="104"/>
      <c r="GI645" s="104"/>
      <c r="GJ645" s="104"/>
      <c r="GK645" s="104"/>
      <c r="GL645" s="104"/>
      <c r="GM645" s="104"/>
      <c r="GN645" s="104"/>
      <c r="GO645" s="104"/>
      <c r="GP645" s="104"/>
      <c r="GQ645" s="104"/>
      <c r="GR645" s="104"/>
      <c r="GS645" s="104"/>
      <c r="GT645" s="104"/>
    </row>
    <row r="646" spans="8:202" s="6" customFormat="1">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c r="EA646" s="104"/>
      <c r="EB646" s="104"/>
      <c r="EC646" s="104"/>
      <c r="ED646" s="104"/>
      <c r="EE646" s="104"/>
      <c r="EF646" s="104"/>
      <c r="EG646" s="104"/>
      <c r="EH646" s="104"/>
      <c r="EI646" s="104"/>
      <c r="EJ646" s="104"/>
      <c r="EK646" s="104"/>
      <c r="EL646" s="104"/>
      <c r="EM646" s="104"/>
      <c r="EN646" s="104"/>
      <c r="EO646" s="104"/>
      <c r="EP646" s="104"/>
      <c r="EQ646" s="104"/>
      <c r="ER646" s="104"/>
      <c r="ES646" s="104"/>
      <c r="ET646" s="104"/>
      <c r="EU646" s="104"/>
      <c r="EV646" s="104"/>
      <c r="EW646" s="104"/>
      <c r="EX646" s="104"/>
      <c r="EY646" s="104"/>
      <c r="EZ646" s="104"/>
      <c r="FA646" s="104"/>
      <c r="FB646" s="104"/>
      <c r="FC646" s="104"/>
      <c r="FD646" s="104"/>
      <c r="FE646" s="104"/>
      <c r="FF646" s="104"/>
      <c r="FG646" s="104"/>
      <c r="FH646" s="104"/>
      <c r="FI646" s="104"/>
      <c r="FJ646" s="104"/>
      <c r="FK646" s="104"/>
      <c r="FL646" s="104"/>
      <c r="FM646" s="104"/>
      <c r="FN646" s="104"/>
      <c r="FO646" s="104"/>
      <c r="FP646" s="104"/>
      <c r="FQ646" s="104"/>
      <c r="FR646" s="104"/>
      <c r="FS646" s="104"/>
      <c r="FT646" s="104"/>
      <c r="FU646" s="104"/>
      <c r="FV646" s="104"/>
      <c r="FW646" s="104"/>
      <c r="FX646" s="104"/>
      <c r="FY646" s="104"/>
      <c r="FZ646" s="104"/>
      <c r="GA646" s="104"/>
      <c r="GB646" s="104"/>
      <c r="GC646" s="104"/>
      <c r="GD646" s="104"/>
      <c r="GE646" s="104"/>
      <c r="GF646" s="104"/>
      <c r="GG646" s="104"/>
      <c r="GH646" s="104"/>
      <c r="GI646" s="104"/>
      <c r="GJ646" s="104"/>
      <c r="GK646" s="104"/>
      <c r="GL646" s="104"/>
      <c r="GM646" s="104"/>
      <c r="GN646" s="104"/>
      <c r="GO646" s="104"/>
      <c r="GP646" s="104"/>
      <c r="GQ646" s="104"/>
      <c r="GR646" s="104"/>
      <c r="GS646" s="104"/>
      <c r="GT646" s="104"/>
    </row>
    <row r="647" spans="8:202" s="6" customFormat="1">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c r="EA647" s="104"/>
      <c r="EB647" s="104"/>
      <c r="EC647" s="104"/>
      <c r="ED647" s="104"/>
      <c r="EE647" s="104"/>
      <c r="EF647" s="104"/>
      <c r="EG647" s="104"/>
      <c r="EH647" s="104"/>
      <c r="EI647" s="104"/>
      <c r="EJ647" s="104"/>
      <c r="EK647" s="104"/>
      <c r="EL647" s="104"/>
      <c r="EM647" s="104"/>
      <c r="EN647" s="104"/>
      <c r="EO647" s="104"/>
      <c r="EP647" s="104"/>
      <c r="EQ647" s="104"/>
      <c r="ER647" s="104"/>
      <c r="ES647" s="104"/>
      <c r="ET647" s="104"/>
      <c r="EU647" s="104"/>
      <c r="EV647" s="104"/>
      <c r="EW647" s="104"/>
      <c r="EX647" s="104"/>
      <c r="EY647" s="104"/>
      <c r="EZ647" s="104"/>
      <c r="FA647" s="104"/>
      <c r="FB647" s="104"/>
      <c r="FC647" s="104"/>
      <c r="FD647" s="104"/>
      <c r="FE647" s="104"/>
      <c r="FF647" s="104"/>
      <c r="FG647" s="104"/>
      <c r="FH647" s="104"/>
      <c r="FI647" s="104"/>
      <c r="FJ647" s="104"/>
      <c r="FK647" s="104"/>
      <c r="FL647" s="104"/>
      <c r="FM647" s="104"/>
      <c r="FN647" s="104"/>
      <c r="FO647" s="104"/>
      <c r="FP647" s="104"/>
      <c r="FQ647" s="104"/>
      <c r="FR647" s="104"/>
      <c r="FS647" s="104"/>
      <c r="FT647" s="104"/>
      <c r="FU647" s="104"/>
      <c r="FV647" s="104"/>
      <c r="FW647" s="104"/>
      <c r="FX647" s="104"/>
      <c r="FY647" s="104"/>
      <c r="FZ647" s="104"/>
      <c r="GA647" s="104"/>
      <c r="GB647" s="104"/>
      <c r="GC647" s="104"/>
      <c r="GD647" s="104"/>
      <c r="GE647" s="104"/>
      <c r="GF647" s="104"/>
      <c r="GG647" s="104"/>
      <c r="GH647" s="104"/>
      <c r="GI647" s="104"/>
      <c r="GJ647" s="104"/>
      <c r="GK647" s="104"/>
      <c r="GL647" s="104"/>
      <c r="GM647" s="104"/>
      <c r="GN647" s="104"/>
      <c r="GO647" s="104"/>
      <c r="GP647" s="104"/>
      <c r="GQ647" s="104"/>
      <c r="GR647" s="104"/>
      <c r="GS647" s="104"/>
      <c r="GT647" s="104"/>
    </row>
    <row r="648" spans="8:202" s="6" customFormat="1">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c r="EA648" s="104"/>
      <c r="EB648" s="104"/>
      <c r="EC648" s="104"/>
      <c r="ED648" s="104"/>
      <c r="EE648" s="104"/>
      <c r="EF648" s="104"/>
      <c r="EG648" s="104"/>
      <c r="EH648" s="104"/>
      <c r="EI648" s="104"/>
      <c r="EJ648" s="104"/>
      <c r="EK648" s="104"/>
      <c r="EL648" s="104"/>
      <c r="EM648" s="104"/>
      <c r="EN648" s="104"/>
      <c r="EO648" s="104"/>
      <c r="EP648" s="104"/>
      <c r="EQ648" s="104"/>
      <c r="ER648" s="104"/>
      <c r="ES648" s="104"/>
      <c r="ET648" s="104"/>
      <c r="EU648" s="104"/>
      <c r="EV648" s="104"/>
      <c r="EW648" s="104"/>
      <c r="EX648" s="104"/>
      <c r="EY648" s="104"/>
      <c r="EZ648" s="104"/>
      <c r="FA648" s="104"/>
      <c r="FB648" s="104"/>
      <c r="FC648" s="104"/>
      <c r="FD648" s="104"/>
      <c r="FE648" s="104"/>
      <c r="FF648" s="104"/>
      <c r="FG648" s="104"/>
      <c r="FH648" s="104"/>
      <c r="FI648" s="104"/>
      <c r="FJ648" s="104"/>
      <c r="FK648" s="104"/>
      <c r="FL648" s="104"/>
      <c r="FM648" s="104"/>
      <c r="FN648" s="104"/>
      <c r="FO648" s="104"/>
      <c r="FP648" s="104"/>
      <c r="FQ648" s="104"/>
      <c r="FR648" s="104"/>
      <c r="FS648" s="104"/>
      <c r="FT648" s="104"/>
      <c r="FU648" s="104"/>
      <c r="FV648" s="104"/>
      <c r="FW648" s="104"/>
      <c r="FX648" s="104"/>
      <c r="FY648" s="104"/>
      <c r="FZ648" s="104"/>
      <c r="GA648" s="104"/>
      <c r="GB648" s="104"/>
      <c r="GC648" s="104"/>
      <c r="GD648" s="104"/>
      <c r="GE648" s="104"/>
      <c r="GF648" s="104"/>
      <c r="GG648" s="104"/>
      <c r="GH648" s="104"/>
      <c r="GI648" s="104"/>
      <c r="GJ648" s="104"/>
      <c r="GK648" s="104"/>
      <c r="GL648" s="104"/>
      <c r="GM648" s="104"/>
      <c r="GN648" s="104"/>
      <c r="GO648" s="104"/>
      <c r="GP648" s="104"/>
      <c r="GQ648" s="104"/>
      <c r="GR648" s="104"/>
      <c r="GS648" s="104"/>
      <c r="GT648" s="104"/>
    </row>
    <row r="649" spans="8:202" s="6" customFormat="1">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c r="EA649" s="104"/>
      <c r="EB649" s="104"/>
      <c r="EC649" s="104"/>
      <c r="ED649" s="104"/>
      <c r="EE649" s="104"/>
      <c r="EF649" s="104"/>
      <c r="EG649" s="104"/>
      <c r="EH649" s="104"/>
      <c r="EI649" s="104"/>
      <c r="EJ649" s="104"/>
      <c r="EK649" s="104"/>
      <c r="EL649" s="104"/>
      <c r="EM649" s="104"/>
      <c r="EN649" s="104"/>
      <c r="EO649" s="104"/>
      <c r="EP649" s="104"/>
      <c r="EQ649" s="104"/>
      <c r="ER649" s="104"/>
      <c r="ES649" s="104"/>
      <c r="ET649" s="104"/>
      <c r="EU649" s="104"/>
      <c r="EV649" s="104"/>
      <c r="EW649" s="104"/>
      <c r="EX649" s="104"/>
      <c r="EY649" s="104"/>
      <c r="EZ649" s="104"/>
      <c r="FA649" s="104"/>
      <c r="FB649" s="104"/>
      <c r="FC649" s="104"/>
      <c r="FD649" s="104"/>
      <c r="FE649" s="104"/>
      <c r="FF649" s="104"/>
      <c r="FG649" s="104"/>
      <c r="FH649" s="104"/>
      <c r="FI649" s="104"/>
      <c r="FJ649" s="104"/>
      <c r="FK649" s="104"/>
      <c r="FL649" s="104"/>
      <c r="FM649" s="104"/>
      <c r="FN649" s="104"/>
      <c r="FO649" s="104"/>
      <c r="FP649" s="104"/>
      <c r="FQ649" s="104"/>
      <c r="FR649" s="104"/>
      <c r="FS649" s="104"/>
      <c r="FT649" s="104"/>
      <c r="FU649" s="104"/>
      <c r="FV649" s="104"/>
      <c r="FW649" s="104"/>
      <c r="FX649" s="104"/>
      <c r="FY649" s="104"/>
      <c r="FZ649" s="104"/>
      <c r="GA649" s="104"/>
      <c r="GB649" s="104"/>
      <c r="GC649" s="104"/>
      <c r="GD649" s="104"/>
      <c r="GE649" s="104"/>
      <c r="GF649" s="104"/>
      <c r="GG649" s="104"/>
      <c r="GH649" s="104"/>
      <c r="GI649" s="104"/>
      <c r="GJ649" s="104"/>
      <c r="GK649" s="104"/>
      <c r="GL649" s="104"/>
      <c r="GM649" s="104"/>
      <c r="GN649" s="104"/>
      <c r="GO649" s="104"/>
      <c r="GP649" s="104"/>
      <c r="GQ649" s="104"/>
      <c r="GR649" s="104"/>
      <c r="GS649" s="104"/>
      <c r="GT649" s="104"/>
    </row>
    <row r="650" spans="8:202" s="6" customFormat="1">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c r="EA650" s="104"/>
      <c r="EB650" s="104"/>
      <c r="EC650" s="104"/>
      <c r="ED650" s="104"/>
      <c r="EE650" s="104"/>
      <c r="EF650" s="104"/>
      <c r="EG650" s="104"/>
      <c r="EH650" s="104"/>
      <c r="EI650" s="104"/>
      <c r="EJ650" s="104"/>
      <c r="EK650" s="104"/>
      <c r="EL650" s="104"/>
      <c r="EM650" s="104"/>
      <c r="EN650" s="104"/>
      <c r="EO650" s="104"/>
      <c r="EP650" s="104"/>
      <c r="EQ650" s="104"/>
      <c r="ER650" s="104"/>
      <c r="ES650" s="104"/>
      <c r="ET650" s="104"/>
      <c r="EU650" s="104"/>
      <c r="EV650" s="104"/>
      <c r="EW650" s="104"/>
      <c r="EX650" s="104"/>
      <c r="EY650" s="104"/>
      <c r="EZ650" s="104"/>
      <c r="FA650" s="104"/>
      <c r="FB650" s="104"/>
      <c r="FC650" s="104"/>
      <c r="FD650" s="104"/>
      <c r="FE650" s="104"/>
      <c r="FF650" s="104"/>
      <c r="FG650" s="104"/>
      <c r="FH650" s="104"/>
      <c r="FI650" s="104"/>
      <c r="FJ650" s="104"/>
      <c r="FK650" s="104"/>
      <c r="FL650" s="104"/>
      <c r="FM650" s="104"/>
      <c r="FN650" s="104"/>
      <c r="FO650" s="104"/>
      <c r="FP650" s="104"/>
      <c r="FQ650" s="104"/>
      <c r="FR650" s="104"/>
      <c r="FS650" s="104"/>
      <c r="FT650" s="104"/>
      <c r="FU650" s="104"/>
      <c r="FV650" s="104"/>
      <c r="FW650" s="104"/>
      <c r="FX650" s="104"/>
      <c r="FY650" s="104"/>
      <c r="FZ650" s="104"/>
      <c r="GA650" s="104"/>
      <c r="GB650" s="104"/>
      <c r="GC650" s="104"/>
      <c r="GD650" s="104"/>
      <c r="GE650" s="104"/>
      <c r="GF650" s="104"/>
      <c r="GG650" s="104"/>
      <c r="GH650" s="104"/>
      <c r="GI650" s="104"/>
      <c r="GJ650" s="104"/>
      <c r="GK650" s="104"/>
      <c r="GL650" s="104"/>
      <c r="GM650" s="104"/>
      <c r="GN650" s="104"/>
      <c r="GO650" s="104"/>
      <c r="GP650" s="104"/>
      <c r="GQ650" s="104"/>
      <c r="GR650" s="104"/>
      <c r="GS650" s="104"/>
      <c r="GT650" s="104"/>
    </row>
    <row r="651" spans="8:202" s="6" customFormat="1">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c r="EA651" s="104"/>
      <c r="EB651" s="104"/>
      <c r="EC651" s="104"/>
      <c r="ED651" s="104"/>
      <c r="EE651" s="104"/>
      <c r="EF651" s="104"/>
      <c r="EG651" s="104"/>
      <c r="EH651" s="104"/>
      <c r="EI651" s="104"/>
      <c r="EJ651" s="104"/>
      <c r="EK651" s="104"/>
      <c r="EL651" s="104"/>
      <c r="EM651" s="104"/>
      <c r="EN651" s="104"/>
      <c r="EO651" s="104"/>
      <c r="EP651" s="104"/>
      <c r="EQ651" s="104"/>
      <c r="ER651" s="104"/>
      <c r="ES651" s="104"/>
      <c r="ET651" s="104"/>
      <c r="EU651" s="104"/>
      <c r="EV651" s="104"/>
      <c r="EW651" s="104"/>
      <c r="EX651" s="104"/>
      <c r="EY651" s="104"/>
      <c r="EZ651" s="104"/>
      <c r="FA651" s="104"/>
      <c r="FB651" s="104"/>
      <c r="FC651" s="104"/>
      <c r="FD651" s="104"/>
      <c r="FE651" s="104"/>
      <c r="FF651" s="104"/>
      <c r="FG651" s="104"/>
      <c r="FH651" s="104"/>
      <c r="FI651" s="104"/>
      <c r="FJ651" s="104"/>
      <c r="FK651" s="104"/>
      <c r="FL651" s="104"/>
      <c r="FM651" s="104"/>
      <c r="FN651" s="104"/>
      <c r="FO651" s="104"/>
      <c r="FP651" s="104"/>
      <c r="FQ651" s="104"/>
      <c r="FR651" s="104"/>
      <c r="FS651" s="104"/>
      <c r="FT651" s="104"/>
      <c r="FU651" s="104"/>
      <c r="FV651" s="104"/>
      <c r="FW651" s="104"/>
      <c r="FX651" s="104"/>
      <c r="FY651" s="104"/>
      <c r="FZ651" s="104"/>
      <c r="GA651" s="104"/>
      <c r="GB651" s="104"/>
      <c r="GC651" s="104"/>
      <c r="GD651" s="104"/>
      <c r="GE651" s="104"/>
      <c r="GF651" s="104"/>
      <c r="GG651" s="104"/>
      <c r="GH651" s="104"/>
      <c r="GI651" s="104"/>
      <c r="GJ651" s="104"/>
      <c r="GK651" s="104"/>
      <c r="GL651" s="104"/>
      <c r="GM651" s="104"/>
      <c r="GN651" s="104"/>
      <c r="GO651" s="104"/>
      <c r="GP651" s="104"/>
      <c r="GQ651" s="104"/>
      <c r="GR651" s="104"/>
      <c r="GS651" s="104"/>
      <c r="GT651" s="104"/>
    </row>
    <row r="652" spans="8:202" s="6" customFormat="1">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c r="EA652" s="104"/>
      <c r="EB652" s="104"/>
      <c r="EC652" s="104"/>
      <c r="ED652" s="104"/>
      <c r="EE652" s="104"/>
      <c r="EF652" s="104"/>
      <c r="EG652" s="104"/>
      <c r="EH652" s="104"/>
      <c r="EI652" s="104"/>
      <c r="EJ652" s="104"/>
      <c r="EK652" s="104"/>
      <c r="EL652" s="104"/>
      <c r="EM652" s="104"/>
      <c r="EN652" s="104"/>
      <c r="EO652" s="104"/>
      <c r="EP652" s="104"/>
      <c r="EQ652" s="104"/>
      <c r="ER652" s="104"/>
      <c r="ES652" s="104"/>
      <c r="ET652" s="104"/>
      <c r="EU652" s="104"/>
      <c r="EV652" s="104"/>
      <c r="EW652" s="104"/>
      <c r="EX652" s="104"/>
      <c r="EY652" s="104"/>
      <c r="EZ652" s="104"/>
      <c r="FA652" s="104"/>
      <c r="FB652" s="104"/>
      <c r="FC652" s="104"/>
      <c r="FD652" s="104"/>
      <c r="FE652" s="104"/>
      <c r="FF652" s="104"/>
      <c r="FG652" s="104"/>
      <c r="FH652" s="104"/>
      <c r="FI652" s="104"/>
      <c r="FJ652" s="104"/>
      <c r="FK652" s="104"/>
      <c r="FL652" s="104"/>
      <c r="FM652" s="104"/>
      <c r="FN652" s="104"/>
      <c r="FO652" s="104"/>
      <c r="FP652" s="104"/>
      <c r="FQ652" s="104"/>
      <c r="FR652" s="104"/>
      <c r="FS652" s="104"/>
      <c r="FT652" s="104"/>
      <c r="FU652" s="104"/>
      <c r="FV652" s="104"/>
      <c r="FW652" s="104"/>
      <c r="FX652" s="104"/>
      <c r="FY652" s="104"/>
      <c r="FZ652" s="104"/>
      <c r="GA652" s="104"/>
      <c r="GB652" s="104"/>
      <c r="GC652" s="104"/>
      <c r="GD652" s="104"/>
      <c r="GE652" s="104"/>
      <c r="GF652" s="104"/>
      <c r="GG652" s="104"/>
      <c r="GH652" s="104"/>
      <c r="GI652" s="104"/>
      <c r="GJ652" s="104"/>
      <c r="GK652" s="104"/>
      <c r="GL652" s="104"/>
      <c r="GM652" s="104"/>
      <c r="GN652" s="104"/>
      <c r="GO652" s="104"/>
      <c r="GP652" s="104"/>
      <c r="GQ652" s="104"/>
      <c r="GR652" s="104"/>
      <c r="GS652" s="104"/>
      <c r="GT652" s="104"/>
    </row>
    <row r="653" spans="8:202" s="6" customFormat="1">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c r="EA653" s="104"/>
      <c r="EB653" s="104"/>
      <c r="EC653" s="104"/>
      <c r="ED653" s="104"/>
      <c r="EE653" s="104"/>
      <c r="EF653" s="104"/>
      <c r="EG653" s="104"/>
      <c r="EH653" s="104"/>
      <c r="EI653" s="104"/>
      <c r="EJ653" s="104"/>
      <c r="EK653" s="104"/>
      <c r="EL653" s="104"/>
      <c r="EM653" s="104"/>
      <c r="EN653" s="104"/>
      <c r="EO653" s="104"/>
      <c r="EP653" s="104"/>
      <c r="EQ653" s="104"/>
      <c r="ER653" s="104"/>
      <c r="ES653" s="104"/>
      <c r="ET653" s="104"/>
      <c r="EU653" s="104"/>
      <c r="EV653" s="104"/>
      <c r="EW653" s="104"/>
      <c r="EX653" s="104"/>
      <c r="EY653" s="104"/>
      <c r="EZ653" s="104"/>
      <c r="FA653" s="104"/>
      <c r="FB653" s="104"/>
      <c r="FC653" s="104"/>
      <c r="FD653" s="104"/>
      <c r="FE653" s="104"/>
      <c r="FF653" s="104"/>
      <c r="FG653" s="104"/>
      <c r="FH653" s="104"/>
      <c r="FI653" s="104"/>
      <c r="FJ653" s="104"/>
      <c r="FK653" s="104"/>
      <c r="FL653" s="104"/>
      <c r="FM653" s="104"/>
      <c r="FN653" s="104"/>
      <c r="FO653" s="104"/>
      <c r="FP653" s="104"/>
      <c r="FQ653" s="104"/>
      <c r="FR653" s="104"/>
      <c r="FS653" s="104"/>
      <c r="FT653" s="104"/>
      <c r="FU653" s="104"/>
      <c r="FV653" s="104"/>
      <c r="FW653" s="104"/>
      <c r="FX653" s="104"/>
      <c r="FY653" s="104"/>
      <c r="FZ653" s="104"/>
      <c r="GA653" s="104"/>
      <c r="GB653" s="104"/>
      <c r="GC653" s="104"/>
      <c r="GD653" s="104"/>
      <c r="GE653" s="104"/>
      <c r="GF653" s="104"/>
      <c r="GG653" s="104"/>
      <c r="GH653" s="104"/>
      <c r="GI653" s="104"/>
      <c r="GJ653" s="104"/>
      <c r="GK653" s="104"/>
      <c r="GL653" s="104"/>
      <c r="GM653" s="104"/>
      <c r="GN653" s="104"/>
      <c r="GO653" s="104"/>
      <c r="GP653" s="104"/>
      <c r="GQ653" s="104"/>
      <c r="GR653" s="104"/>
      <c r="GS653" s="104"/>
      <c r="GT653" s="104"/>
    </row>
    <row r="654" spans="8:202" s="6" customFormat="1">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c r="EA654" s="104"/>
      <c r="EB654" s="104"/>
      <c r="EC654" s="104"/>
      <c r="ED654" s="104"/>
      <c r="EE654" s="104"/>
      <c r="EF654" s="104"/>
      <c r="EG654" s="104"/>
      <c r="EH654" s="104"/>
      <c r="EI654" s="104"/>
      <c r="EJ654" s="104"/>
      <c r="EK654" s="104"/>
      <c r="EL654" s="104"/>
      <c r="EM654" s="104"/>
      <c r="EN654" s="104"/>
      <c r="EO654" s="104"/>
      <c r="EP654" s="104"/>
      <c r="EQ654" s="104"/>
      <c r="ER654" s="104"/>
      <c r="ES654" s="104"/>
      <c r="ET654" s="104"/>
      <c r="EU654" s="104"/>
      <c r="EV654" s="104"/>
      <c r="EW654" s="104"/>
      <c r="EX654" s="104"/>
      <c r="EY654" s="104"/>
      <c r="EZ654" s="104"/>
      <c r="FA654" s="104"/>
      <c r="FB654" s="104"/>
      <c r="FC654" s="104"/>
      <c r="FD654" s="104"/>
      <c r="FE654" s="104"/>
      <c r="FF654" s="104"/>
      <c r="FG654" s="104"/>
      <c r="FH654" s="104"/>
      <c r="FI654" s="104"/>
      <c r="FJ654" s="104"/>
      <c r="FK654" s="104"/>
      <c r="FL654" s="104"/>
      <c r="FM654" s="104"/>
      <c r="FN654" s="104"/>
      <c r="FO654" s="104"/>
      <c r="FP654" s="104"/>
      <c r="FQ654" s="104"/>
      <c r="FR654" s="104"/>
      <c r="FS654" s="104"/>
      <c r="FT654" s="104"/>
      <c r="FU654" s="104"/>
      <c r="FV654" s="104"/>
      <c r="FW654" s="104"/>
      <c r="FX654" s="104"/>
      <c r="FY654" s="104"/>
      <c r="FZ654" s="104"/>
      <c r="GA654" s="104"/>
      <c r="GB654" s="104"/>
      <c r="GC654" s="104"/>
      <c r="GD654" s="104"/>
      <c r="GE654" s="104"/>
      <c r="GF654" s="104"/>
      <c r="GG654" s="104"/>
      <c r="GH654" s="104"/>
      <c r="GI654" s="104"/>
      <c r="GJ654" s="104"/>
      <c r="GK654" s="104"/>
      <c r="GL654" s="104"/>
      <c r="GM654" s="104"/>
      <c r="GN654" s="104"/>
      <c r="GO654" s="104"/>
      <c r="GP654" s="104"/>
      <c r="GQ654" s="104"/>
      <c r="GR654" s="104"/>
      <c r="GS654" s="104"/>
      <c r="GT654" s="104"/>
    </row>
    <row r="655" spans="8:202" s="6" customFormat="1">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c r="EA655" s="104"/>
      <c r="EB655" s="104"/>
      <c r="EC655" s="104"/>
      <c r="ED655" s="104"/>
      <c r="EE655" s="104"/>
      <c r="EF655" s="104"/>
      <c r="EG655" s="104"/>
      <c r="EH655" s="104"/>
      <c r="EI655" s="104"/>
      <c r="EJ655" s="104"/>
      <c r="EK655" s="104"/>
      <c r="EL655" s="104"/>
      <c r="EM655" s="104"/>
      <c r="EN655" s="104"/>
      <c r="EO655" s="104"/>
      <c r="EP655" s="104"/>
      <c r="EQ655" s="104"/>
      <c r="ER655" s="104"/>
      <c r="ES655" s="104"/>
      <c r="ET655" s="104"/>
      <c r="EU655" s="104"/>
      <c r="EV655" s="104"/>
      <c r="EW655" s="104"/>
      <c r="EX655" s="104"/>
      <c r="EY655" s="104"/>
      <c r="EZ655" s="104"/>
      <c r="FA655" s="104"/>
      <c r="FB655" s="104"/>
      <c r="FC655" s="104"/>
      <c r="FD655" s="104"/>
      <c r="FE655" s="104"/>
      <c r="FF655" s="104"/>
      <c r="FG655" s="104"/>
      <c r="FH655" s="104"/>
      <c r="FI655" s="104"/>
      <c r="FJ655" s="104"/>
      <c r="FK655" s="104"/>
      <c r="FL655" s="104"/>
      <c r="FM655" s="104"/>
      <c r="FN655" s="104"/>
      <c r="FO655" s="104"/>
      <c r="FP655" s="104"/>
      <c r="FQ655" s="104"/>
      <c r="FR655" s="104"/>
      <c r="FS655" s="104"/>
      <c r="FT655" s="104"/>
      <c r="FU655" s="104"/>
      <c r="FV655" s="104"/>
      <c r="FW655" s="104"/>
      <c r="FX655" s="104"/>
      <c r="FY655" s="104"/>
      <c r="FZ655" s="104"/>
      <c r="GA655" s="104"/>
      <c r="GB655" s="104"/>
      <c r="GC655" s="104"/>
      <c r="GD655" s="104"/>
      <c r="GE655" s="104"/>
      <c r="GF655" s="104"/>
      <c r="GG655" s="104"/>
      <c r="GH655" s="104"/>
      <c r="GI655" s="104"/>
      <c r="GJ655" s="104"/>
      <c r="GK655" s="104"/>
      <c r="GL655" s="104"/>
      <c r="GM655" s="104"/>
      <c r="GN655" s="104"/>
      <c r="GO655" s="104"/>
      <c r="GP655" s="104"/>
      <c r="GQ655" s="104"/>
      <c r="GR655" s="104"/>
      <c r="GS655" s="104"/>
      <c r="GT655" s="104"/>
    </row>
    <row r="656" spans="8:202" s="6" customFormat="1">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c r="EA656" s="104"/>
      <c r="EB656" s="104"/>
      <c r="EC656" s="104"/>
      <c r="ED656" s="104"/>
      <c r="EE656" s="104"/>
      <c r="EF656" s="104"/>
      <c r="EG656" s="104"/>
      <c r="EH656" s="104"/>
      <c r="EI656" s="104"/>
      <c r="EJ656" s="104"/>
      <c r="EK656" s="104"/>
      <c r="EL656" s="104"/>
      <c r="EM656" s="104"/>
      <c r="EN656" s="104"/>
      <c r="EO656" s="104"/>
      <c r="EP656" s="104"/>
      <c r="EQ656" s="104"/>
      <c r="ER656" s="104"/>
      <c r="ES656" s="104"/>
      <c r="ET656" s="104"/>
      <c r="EU656" s="104"/>
      <c r="EV656" s="104"/>
      <c r="EW656" s="104"/>
      <c r="EX656" s="104"/>
      <c r="EY656" s="104"/>
      <c r="EZ656" s="104"/>
      <c r="FA656" s="104"/>
      <c r="FB656" s="104"/>
      <c r="FC656" s="104"/>
      <c r="FD656" s="104"/>
      <c r="FE656" s="104"/>
      <c r="FF656" s="104"/>
      <c r="FG656" s="104"/>
      <c r="FH656" s="104"/>
      <c r="FI656" s="104"/>
      <c r="FJ656" s="104"/>
      <c r="FK656" s="104"/>
      <c r="FL656" s="104"/>
      <c r="FM656" s="104"/>
      <c r="FN656" s="104"/>
      <c r="FO656" s="104"/>
      <c r="FP656" s="104"/>
      <c r="FQ656" s="104"/>
      <c r="FR656" s="104"/>
      <c r="FS656" s="104"/>
      <c r="FT656" s="104"/>
      <c r="FU656" s="104"/>
      <c r="FV656" s="104"/>
      <c r="FW656" s="104"/>
      <c r="FX656" s="104"/>
      <c r="FY656" s="104"/>
      <c r="FZ656" s="104"/>
      <c r="GA656" s="104"/>
      <c r="GB656" s="104"/>
      <c r="GC656" s="104"/>
      <c r="GD656" s="104"/>
      <c r="GE656" s="104"/>
      <c r="GF656" s="104"/>
      <c r="GG656" s="104"/>
      <c r="GH656" s="104"/>
      <c r="GI656" s="104"/>
      <c r="GJ656" s="104"/>
      <c r="GK656" s="104"/>
      <c r="GL656" s="104"/>
      <c r="GM656" s="104"/>
      <c r="GN656" s="104"/>
      <c r="GO656" s="104"/>
      <c r="GP656" s="104"/>
      <c r="GQ656" s="104"/>
      <c r="GR656" s="104"/>
      <c r="GS656" s="104"/>
      <c r="GT656" s="104"/>
    </row>
    <row r="657" spans="8:202" s="6" customFormat="1">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c r="EA657" s="104"/>
      <c r="EB657" s="104"/>
      <c r="EC657" s="104"/>
      <c r="ED657" s="104"/>
      <c r="EE657" s="104"/>
      <c r="EF657" s="104"/>
      <c r="EG657" s="104"/>
      <c r="EH657" s="104"/>
      <c r="EI657" s="104"/>
      <c r="EJ657" s="104"/>
      <c r="EK657" s="104"/>
      <c r="EL657" s="104"/>
      <c r="EM657" s="104"/>
      <c r="EN657" s="104"/>
      <c r="EO657" s="104"/>
      <c r="EP657" s="104"/>
      <c r="EQ657" s="104"/>
      <c r="ER657" s="104"/>
      <c r="ES657" s="104"/>
      <c r="ET657" s="104"/>
      <c r="EU657" s="104"/>
      <c r="EV657" s="104"/>
      <c r="EW657" s="104"/>
      <c r="EX657" s="104"/>
      <c r="EY657" s="104"/>
      <c r="EZ657" s="104"/>
      <c r="FA657" s="104"/>
      <c r="FB657" s="104"/>
      <c r="FC657" s="104"/>
      <c r="FD657" s="104"/>
      <c r="FE657" s="104"/>
      <c r="FF657" s="104"/>
      <c r="FG657" s="104"/>
      <c r="FH657" s="104"/>
      <c r="FI657" s="104"/>
      <c r="FJ657" s="104"/>
      <c r="FK657" s="104"/>
      <c r="FL657" s="104"/>
      <c r="FM657" s="104"/>
      <c r="FN657" s="104"/>
      <c r="FO657" s="104"/>
      <c r="FP657" s="104"/>
      <c r="FQ657" s="104"/>
      <c r="FR657" s="104"/>
      <c r="FS657" s="104"/>
      <c r="FT657" s="104"/>
      <c r="FU657" s="104"/>
      <c r="FV657" s="104"/>
      <c r="FW657" s="104"/>
      <c r="FX657" s="104"/>
      <c r="FY657" s="104"/>
      <c r="FZ657" s="104"/>
      <c r="GA657" s="104"/>
      <c r="GB657" s="104"/>
      <c r="GC657" s="104"/>
      <c r="GD657" s="104"/>
      <c r="GE657" s="104"/>
      <c r="GF657" s="104"/>
      <c r="GG657" s="104"/>
      <c r="GH657" s="104"/>
      <c r="GI657" s="104"/>
      <c r="GJ657" s="104"/>
      <c r="GK657" s="104"/>
      <c r="GL657" s="104"/>
      <c r="GM657" s="104"/>
      <c r="GN657" s="104"/>
      <c r="GO657" s="104"/>
      <c r="GP657" s="104"/>
      <c r="GQ657" s="104"/>
      <c r="GR657" s="104"/>
      <c r="GS657" s="104"/>
      <c r="GT657" s="104"/>
    </row>
    <row r="658" spans="8:202" s="6" customFormat="1">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c r="EA658" s="104"/>
      <c r="EB658" s="104"/>
      <c r="EC658" s="104"/>
      <c r="ED658" s="104"/>
      <c r="EE658" s="104"/>
      <c r="EF658" s="104"/>
      <c r="EG658" s="104"/>
      <c r="EH658" s="104"/>
      <c r="EI658" s="104"/>
      <c r="EJ658" s="104"/>
      <c r="EK658" s="104"/>
      <c r="EL658" s="104"/>
      <c r="EM658" s="104"/>
      <c r="EN658" s="104"/>
      <c r="EO658" s="104"/>
      <c r="EP658" s="104"/>
      <c r="EQ658" s="104"/>
      <c r="ER658" s="104"/>
      <c r="ES658" s="104"/>
      <c r="ET658" s="104"/>
      <c r="EU658" s="104"/>
      <c r="EV658" s="104"/>
      <c r="EW658" s="104"/>
      <c r="EX658" s="104"/>
      <c r="EY658" s="104"/>
      <c r="EZ658" s="104"/>
      <c r="FA658" s="104"/>
      <c r="FB658" s="104"/>
      <c r="FC658" s="104"/>
      <c r="FD658" s="104"/>
      <c r="FE658" s="104"/>
      <c r="FF658" s="104"/>
      <c r="FG658" s="104"/>
      <c r="FH658" s="104"/>
      <c r="FI658" s="104"/>
      <c r="FJ658" s="104"/>
      <c r="FK658" s="104"/>
      <c r="FL658" s="104"/>
      <c r="FM658" s="104"/>
      <c r="FN658" s="104"/>
      <c r="FO658" s="104"/>
      <c r="FP658" s="104"/>
      <c r="FQ658" s="104"/>
      <c r="FR658" s="104"/>
      <c r="FS658" s="104"/>
      <c r="FT658" s="104"/>
      <c r="FU658" s="104"/>
      <c r="FV658" s="104"/>
      <c r="FW658" s="104"/>
      <c r="FX658" s="104"/>
      <c r="FY658" s="104"/>
      <c r="FZ658" s="104"/>
      <c r="GA658" s="104"/>
      <c r="GB658" s="104"/>
      <c r="GC658" s="104"/>
      <c r="GD658" s="104"/>
      <c r="GE658" s="104"/>
      <c r="GF658" s="104"/>
      <c r="GG658" s="104"/>
      <c r="GH658" s="104"/>
      <c r="GI658" s="104"/>
      <c r="GJ658" s="104"/>
      <c r="GK658" s="104"/>
      <c r="GL658" s="104"/>
      <c r="GM658" s="104"/>
      <c r="GN658" s="104"/>
      <c r="GO658" s="104"/>
      <c r="GP658" s="104"/>
      <c r="GQ658" s="104"/>
      <c r="GR658" s="104"/>
      <c r="GS658" s="104"/>
      <c r="GT658" s="104"/>
    </row>
    <row r="659" spans="8:202" s="6" customFormat="1">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c r="EA659" s="104"/>
      <c r="EB659" s="104"/>
      <c r="EC659" s="104"/>
      <c r="ED659" s="104"/>
      <c r="EE659" s="104"/>
      <c r="EF659" s="104"/>
      <c r="EG659" s="104"/>
      <c r="EH659" s="104"/>
      <c r="EI659" s="104"/>
      <c r="EJ659" s="104"/>
      <c r="EK659" s="104"/>
      <c r="EL659" s="104"/>
      <c r="EM659" s="104"/>
      <c r="EN659" s="104"/>
      <c r="EO659" s="104"/>
      <c r="EP659" s="104"/>
      <c r="EQ659" s="104"/>
      <c r="ER659" s="104"/>
      <c r="ES659" s="104"/>
      <c r="ET659" s="104"/>
      <c r="EU659" s="104"/>
      <c r="EV659" s="104"/>
      <c r="EW659" s="104"/>
      <c r="EX659" s="104"/>
      <c r="EY659" s="104"/>
      <c r="EZ659" s="104"/>
      <c r="FA659" s="104"/>
      <c r="FB659" s="104"/>
      <c r="FC659" s="104"/>
      <c r="FD659" s="104"/>
      <c r="FE659" s="104"/>
      <c r="FF659" s="104"/>
      <c r="FG659" s="104"/>
      <c r="FH659" s="104"/>
      <c r="FI659" s="104"/>
      <c r="FJ659" s="104"/>
      <c r="FK659" s="104"/>
      <c r="FL659" s="104"/>
      <c r="FM659" s="104"/>
      <c r="FN659" s="104"/>
      <c r="FO659" s="104"/>
      <c r="FP659" s="104"/>
      <c r="FQ659" s="104"/>
      <c r="FR659" s="104"/>
      <c r="FS659" s="104"/>
      <c r="FT659" s="104"/>
      <c r="FU659" s="104"/>
      <c r="FV659" s="104"/>
      <c r="FW659" s="104"/>
      <c r="FX659" s="104"/>
      <c r="FY659" s="104"/>
      <c r="FZ659" s="104"/>
      <c r="GA659" s="104"/>
      <c r="GB659" s="104"/>
      <c r="GC659" s="104"/>
      <c r="GD659" s="104"/>
      <c r="GE659" s="104"/>
      <c r="GF659" s="104"/>
      <c r="GG659" s="104"/>
      <c r="GH659" s="104"/>
      <c r="GI659" s="104"/>
      <c r="GJ659" s="104"/>
      <c r="GK659" s="104"/>
      <c r="GL659" s="104"/>
      <c r="GM659" s="104"/>
      <c r="GN659" s="104"/>
      <c r="GO659" s="104"/>
      <c r="GP659" s="104"/>
      <c r="GQ659" s="104"/>
      <c r="GR659" s="104"/>
      <c r="GS659" s="104"/>
      <c r="GT659" s="104"/>
    </row>
    <row r="660" spans="8:202" s="6" customFormat="1">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c r="EA660" s="104"/>
      <c r="EB660" s="104"/>
      <c r="EC660" s="104"/>
      <c r="ED660" s="104"/>
      <c r="EE660" s="104"/>
      <c r="EF660" s="104"/>
      <c r="EG660" s="104"/>
      <c r="EH660" s="104"/>
      <c r="EI660" s="104"/>
      <c r="EJ660" s="104"/>
      <c r="EK660" s="104"/>
      <c r="EL660" s="104"/>
      <c r="EM660" s="104"/>
      <c r="EN660" s="104"/>
      <c r="EO660" s="104"/>
      <c r="EP660" s="104"/>
      <c r="EQ660" s="104"/>
      <c r="ER660" s="104"/>
      <c r="ES660" s="104"/>
      <c r="ET660" s="104"/>
      <c r="EU660" s="104"/>
      <c r="EV660" s="104"/>
      <c r="EW660" s="104"/>
      <c r="EX660" s="104"/>
      <c r="EY660" s="104"/>
      <c r="EZ660" s="104"/>
      <c r="FA660" s="104"/>
      <c r="FB660" s="104"/>
      <c r="FC660" s="104"/>
      <c r="FD660" s="104"/>
      <c r="FE660" s="104"/>
      <c r="FF660" s="104"/>
      <c r="FG660" s="104"/>
      <c r="FH660" s="104"/>
      <c r="FI660" s="104"/>
      <c r="FJ660" s="104"/>
      <c r="FK660" s="104"/>
      <c r="FL660" s="104"/>
      <c r="FM660" s="104"/>
      <c r="FN660" s="104"/>
      <c r="FO660" s="104"/>
      <c r="FP660" s="104"/>
      <c r="FQ660" s="104"/>
      <c r="FR660" s="104"/>
      <c r="FS660" s="104"/>
      <c r="FT660" s="104"/>
      <c r="FU660" s="104"/>
      <c r="FV660" s="104"/>
      <c r="FW660" s="104"/>
      <c r="FX660" s="104"/>
      <c r="FY660" s="104"/>
      <c r="FZ660" s="104"/>
      <c r="GA660" s="104"/>
      <c r="GB660" s="104"/>
      <c r="GC660" s="104"/>
      <c r="GD660" s="104"/>
      <c r="GE660" s="104"/>
      <c r="GF660" s="104"/>
      <c r="GG660" s="104"/>
      <c r="GH660" s="104"/>
      <c r="GI660" s="104"/>
      <c r="GJ660" s="104"/>
      <c r="GK660" s="104"/>
      <c r="GL660" s="104"/>
      <c r="GM660" s="104"/>
      <c r="GN660" s="104"/>
      <c r="GO660" s="104"/>
      <c r="GP660" s="104"/>
      <c r="GQ660" s="104"/>
      <c r="GR660" s="104"/>
      <c r="GS660" s="104"/>
      <c r="GT660" s="104"/>
    </row>
    <row r="661" spans="8:202" s="6" customFormat="1">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c r="EA661" s="104"/>
      <c r="EB661" s="104"/>
      <c r="EC661" s="104"/>
      <c r="ED661" s="104"/>
      <c r="EE661" s="104"/>
      <c r="EF661" s="104"/>
      <c r="EG661" s="104"/>
      <c r="EH661" s="104"/>
      <c r="EI661" s="104"/>
      <c r="EJ661" s="104"/>
      <c r="EK661" s="104"/>
      <c r="EL661" s="104"/>
      <c r="EM661" s="104"/>
      <c r="EN661" s="104"/>
      <c r="EO661" s="104"/>
      <c r="EP661" s="104"/>
      <c r="EQ661" s="104"/>
      <c r="ER661" s="104"/>
      <c r="ES661" s="104"/>
      <c r="ET661" s="104"/>
      <c r="EU661" s="104"/>
      <c r="EV661" s="104"/>
      <c r="EW661" s="104"/>
      <c r="EX661" s="104"/>
      <c r="EY661" s="104"/>
      <c r="EZ661" s="104"/>
      <c r="FA661" s="104"/>
      <c r="FB661" s="104"/>
      <c r="FC661" s="104"/>
      <c r="FD661" s="104"/>
      <c r="FE661" s="104"/>
      <c r="FF661" s="104"/>
      <c r="FG661" s="104"/>
      <c r="FH661" s="104"/>
      <c r="FI661" s="104"/>
      <c r="FJ661" s="104"/>
      <c r="FK661" s="104"/>
      <c r="FL661" s="104"/>
      <c r="FM661" s="104"/>
      <c r="FN661" s="104"/>
      <c r="FO661" s="104"/>
      <c r="FP661" s="104"/>
      <c r="FQ661" s="104"/>
      <c r="FR661" s="104"/>
      <c r="FS661" s="104"/>
      <c r="FT661" s="104"/>
      <c r="FU661" s="104"/>
      <c r="FV661" s="104"/>
      <c r="FW661" s="104"/>
      <c r="FX661" s="104"/>
      <c r="FY661" s="104"/>
      <c r="FZ661" s="104"/>
      <c r="GA661" s="104"/>
      <c r="GB661" s="104"/>
      <c r="GC661" s="104"/>
      <c r="GD661" s="104"/>
      <c r="GE661" s="104"/>
      <c r="GF661" s="104"/>
      <c r="GG661" s="104"/>
      <c r="GH661" s="104"/>
      <c r="GI661" s="104"/>
      <c r="GJ661" s="104"/>
      <c r="GK661" s="104"/>
      <c r="GL661" s="104"/>
      <c r="GM661" s="104"/>
      <c r="GN661" s="104"/>
      <c r="GO661" s="104"/>
      <c r="GP661" s="104"/>
      <c r="GQ661" s="104"/>
      <c r="GR661" s="104"/>
      <c r="GS661" s="104"/>
      <c r="GT661" s="104"/>
    </row>
    <row r="662" spans="8:202" s="6" customFormat="1">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c r="EA662" s="104"/>
      <c r="EB662" s="104"/>
      <c r="EC662" s="104"/>
      <c r="ED662" s="104"/>
      <c r="EE662" s="104"/>
      <c r="EF662" s="104"/>
      <c r="EG662" s="104"/>
      <c r="EH662" s="104"/>
      <c r="EI662" s="104"/>
      <c r="EJ662" s="104"/>
      <c r="EK662" s="104"/>
      <c r="EL662" s="104"/>
      <c r="EM662" s="104"/>
      <c r="EN662" s="104"/>
      <c r="EO662" s="104"/>
      <c r="EP662" s="104"/>
      <c r="EQ662" s="104"/>
      <c r="ER662" s="104"/>
      <c r="ES662" s="104"/>
      <c r="ET662" s="104"/>
      <c r="EU662" s="104"/>
      <c r="EV662" s="104"/>
      <c r="EW662" s="104"/>
      <c r="EX662" s="104"/>
      <c r="EY662" s="104"/>
      <c r="EZ662" s="104"/>
      <c r="FA662" s="104"/>
      <c r="FB662" s="104"/>
      <c r="FC662" s="104"/>
      <c r="FD662" s="104"/>
      <c r="FE662" s="104"/>
      <c r="FF662" s="104"/>
      <c r="FG662" s="104"/>
      <c r="FH662" s="104"/>
      <c r="FI662" s="104"/>
      <c r="FJ662" s="104"/>
      <c r="FK662" s="104"/>
      <c r="FL662" s="104"/>
      <c r="FM662" s="104"/>
      <c r="FN662" s="104"/>
      <c r="FO662" s="104"/>
      <c r="FP662" s="104"/>
      <c r="FQ662" s="104"/>
      <c r="FR662" s="104"/>
      <c r="FS662" s="104"/>
      <c r="FT662" s="104"/>
      <c r="FU662" s="104"/>
      <c r="FV662" s="104"/>
      <c r="FW662" s="104"/>
      <c r="FX662" s="104"/>
      <c r="FY662" s="104"/>
      <c r="FZ662" s="104"/>
      <c r="GA662" s="104"/>
      <c r="GB662" s="104"/>
      <c r="GC662" s="104"/>
      <c r="GD662" s="104"/>
      <c r="GE662" s="104"/>
      <c r="GF662" s="104"/>
      <c r="GG662" s="104"/>
      <c r="GH662" s="104"/>
      <c r="GI662" s="104"/>
      <c r="GJ662" s="104"/>
      <c r="GK662" s="104"/>
      <c r="GL662" s="104"/>
      <c r="GM662" s="104"/>
      <c r="GN662" s="104"/>
      <c r="GO662" s="104"/>
      <c r="GP662" s="104"/>
      <c r="GQ662" s="104"/>
      <c r="GR662" s="104"/>
      <c r="GS662" s="104"/>
      <c r="GT662" s="104"/>
    </row>
    <row r="663" spans="8:202" s="6" customFormat="1">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c r="EA663" s="104"/>
      <c r="EB663" s="104"/>
      <c r="EC663" s="104"/>
      <c r="ED663" s="104"/>
      <c r="EE663" s="104"/>
      <c r="EF663" s="104"/>
      <c r="EG663" s="104"/>
      <c r="EH663" s="104"/>
      <c r="EI663" s="104"/>
      <c r="EJ663" s="104"/>
      <c r="EK663" s="104"/>
      <c r="EL663" s="104"/>
      <c r="EM663" s="104"/>
      <c r="EN663" s="104"/>
      <c r="EO663" s="104"/>
      <c r="EP663" s="104"/>
      <c r="EQ663" s="104"/>
      <c r="ER663" s="104"/>
      <c r="ES663" s="104"/>
      <c r="ET663" s="104"/>
      <c r="EU663" s="104"/>
      <c r="EV663" s="104"/>
      <c r="EW663" s="104"/>
      <c r="EX663" s="104"/>
      <c r="EY663" s="104"/>
      <c r="EZ663" s="104"/>
      <c r="FA663" s="104"/>
      <c r="FB663" s="104"/>
      <c r="FC663" s="104"/>
      <c r="FD663" s="104"/>
      <c r="FE663" s="104"/>
      <c r="FF663" s="104"/>
      <c r="FG663" s="104"/>
      <c r="FH663" s="104"/>
      <c r="FI663" s="104"/>
      <c r="FJ663" s="104"/>
      <c r="FK663" s="104"/>
      <c r="FL663" s="104"/>
      <c r="FM663" s="104"/>
      <c r="FN663" s="104"/>
      <c r="FO663" s="104"/>
      <c r="FP663" s="104"/>
      <c r="FQ663" s="104"/>
      <c r="FR663" s="104"/>
      <c r="FS663" s="104"/>
      <c r="FT663" s="104"/>
      <c r="FU663" s="104"/>
      <c r="FV663" s="104"/>
      <c r="FW663" s="104"/>
      <c r="FX663" s="104"/>
      <c r="FY663" s="104"/>
      <c r="FZ663" s="104"/>
      <c r="GA663" s="104"/>
      <c r="GB663" s="104"/>
      <c r="GC663" s="104"/>
      <c r="GD663" s="104"/>
      <c r="GE663" s="104"/>
      <c r="GF663" s="104"/>
      <c r="GG663" s="104"/>
      <c r="GH663" s="104"/>
      <c r="GI663" s="104"/>
      <c r="GJ663" s="104"/>
      <c r="GK663" s="104"/>
      <c r="GL663" s="104"/>
      <c r="GM663" s="104"/>
      <c r="GN663" s="104"/>
      <c r="GO663" s="104"/>
      <c r="GP663" s="104"/>
      <c r="GQ663" s="104"/>
      <c r="GR663" s="104"/>
      <c r="GS663" s="104"/>
      <c r="GT663" s="104"/>
    </row>
    <row r="664" spans="8:202" s="6" customFormat="1">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c r="EA664" s="104"/>
      <c r="EB664" s="104"/>
      <c r="EC664" s="104"/>
      <c r="ED664" s="104"/>
      <c r="EE664" s="104"/>
      <c r="EF664" s="104"/>
      <c r="EG664" s="104"/>
      <c r="EH664" s="104"/>
      <c r="EI664" s="104"/>
      <c r="EJ664" s="104"/>
      <c r="EK664" s="104"/>
      <c r="EL664" s="104"/>
      <c r="EM664" s="104"/>
      <c r="EN664" s="104"/>
      <c r="EO664" s="104"/>
      <c r="EP664" s="104"/>
      <c r="EQ664" s="104"/>
      <c r="ER664" s="104"/>
      <c r="ES664" s="104"/>
      <c r="ET664" s="104"/>
      <c r="EU664" s="104"/>
      <c r="EV664" s="104"/>
      <c r="EW664" s="104"/>
      <c r="EX664" s="104"/>
      <c r="EY664" s="104"/>
      <c r="EZ664" s="104"/>
      <c r="FA664" s="104"/>
      <c r="FB664" s="104"/>
      <c r="FC664" s="104"/>
      <c r="FD664" s="104"/>
      <c r="FE664" s="104"/>
      <c r="FF664" s="104"/>
      <c r="FG664" s="104"/>
      <c r="FH664" s="104"/>
      <c r="FI664" s="104"/>
      <c r="FJ664" s="104"/>
      <c r="FK664" s="104"/>
      <c r="FL664" s="104"/>
      <c r="FM664" s="104"/>
      <c r="FN664" s="104"/>
      <c r="FO664" s="104"/>
      <c r="FP664" s="104"/>
      <c r="FQ664" s="104"/>
      <c r="FR664" s="104"/>
      <c r="FS664" s="104"/>
      <c r="FT664" s="104"/>
      <c r="FU664" s="104"/>
      <c r="FV664" s="104"/>
      <c r="FW664" s="104"/>
      <c r="FX664" s="104"/>
      <c r="FY664" s="104"/>
      <c r="FZ664" s="104"/>
      <c r="GA664" s="104"/>
      <c r="GB664" s="104"/>
      <c r="GC664" s="104"/>
      <c r="GD664" s="104"/>
      <c r="GE664" s="104"/>
      <c r="GF664" s="104"/>
      <c r="GG664" s="104"/>
      <c r="GH664" s="104"/>
      <c r="GI664" s="104"/>
      <c r="GJ664" s="104"/>
      <c r="GK664" s="104"/>
      <c r="GL664" s="104"/>
      <c r="GM664" s="104"/>
      <c r="GN664" s="104"/>
      <c r="GO664" s="104"/>
      <c r="GP664" s="104"/>
      <c r="GQ664" s="104"/>
      <c r="GR664" s="104"/>
      <c r="GS664" s="104"/>
      <c r="GT664" s="104"/>
    </row>
    <row r="665" spans="8:202" s="6" customFormat="1">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c r="EA665" s="104"/>
      <c r="EB665" s="104"/>
      <c r="EC665" s="104"/>
      <c r="ED665" s="104"/>
      <c r="EE665" s="104"/>
      <c r="EF665" s="104"/>
      <c r="EG665" s="104"/>
      <c r="EH665" s="104"/>
      <c r="EI665" s="104"/>
      <c r="EJ665" s="104"/>
      <c r="EK665" s="104"/>
      <c r="EL665" s="104"/>
      <c r="EM665" s="104"/>
      <c r="EN665" s="104"/>
      <c r="EO665" s="104"/>
      <c r="EP665" s="104"/>
      <c r="EQ665" s="104"/>
      <c r="ER665" s="104"/>
      <c r="ES665" s="104"/>
      <c r="ET665" s="104"/>
      <c r="EU665" s="104"/>
      <c r="EV665" s="104"/>
      <c r="EW665" s="104"/>
      <c r="EX665" s="104"/>
      <c r="EY665" s="104"/>
      <c r="EZ665" s="104"/>
      <c r="FA665" s="104"/>
      <c r="FB665" s="104"/>
      <c r="FC665" s="104"/>
      <c r="FD665" s="104"/>
      <c r="FE665" s="104"/>
      <c r="FF665" s="104"/>
      <c r="FG665" s="104"/>
      <c r="FH665" s="104"/>
      <c r="FI665" s="104"/>
      <c r="FJ665" s="104"/>
      <c r="FK665" s="104"/>
      <c r="FL665" s="104"/>
      <c r="FM665" s="104"/>
      <c r="FN665" s="104"/>
      <c r="FO665" s="104"/>
      <c r="FP665" s="104"/>
      <c r="FQ665" s="104"/>
      <c r="FR665" s="104"/>
      <c r="FS665" s="104"/>
      <c r="FT665" s="104"/>
      <c r="FU665" s="104"/>
      <c r="FV665" s="104"/>
      <c r="FW665" s="104"/>
      <c r="FX665" s="104"/>
      <c r="FY665" s="104"/>
      <c r="FZ665" s="104"/>
      <c r="GA665" s="104"/>
      <c r="GB665" s="104"/>
      <c r="GC665" s="104"/>
      <c r="GD665" s="104"/>
      <c r="GE665" s="104"/>
      <c r="GF665" s="104"/>
      <c r="GG665" s="104"/>
      <c r="GH665" s="104"/>
      <c r="GI665" s="104"/>
      <c r="GJ665" s="104"/>
      <c r="GK665" s="104"/>
      <c r="GL665" s="104"/>
      <c r="GM665" s="104"/>
      <c r="GN665" s="104"/>
      <c r="GO665" s="104"/>
      <c r="GP665" s="104"/>
      <c r="GQ665" s="104"/>
      <c r="GR665" s="104"/>
      <c r="GS665" s="104"/>
      <c r="GT665" s="104"/>
    </row>
    <row r="666" spans="8:202" s="6" customFormat="1">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c r="EA666" s="104"/>
      <c r="EB666" s="104"/>
      <c r="EC666" s="104"/>
      <c r="ED666" s="104"/>
      <c r="EE666" s="104"/>
      <c r="EF666" s="104"/>
      <c r="EG666" s="104"/>
      <c r="EH666" s="104"/>
      <c r="EI666" s="104"/>
      <c r="EJ666" s="104"/>
      <c r="EK666" s="104"/>
      <c r="EL666" s="104"/>
      <c r="EM666" s="104"/>
      <c r="EN666" s="104"/>
      <c r="EO666" s="104"/>
      <c r="EP666" s="104"/>
      <c r="EQ666" s="104"/>
      <c r="ER666" s="104"/>
      <c r="ES666" s="104"/>
      <c r="ET666" s="104"/>
      <c r="EU666" s="104"/>
      <c r="EV666" s="104"/>
      <c r="EW666" s="104"/>
      <c r="EX666" s="104"/>
      <c r="EY666" s="104"/>
      <c r="EZ666" s="104"/>
      <c r="FA666" s="104"/>
      <c r="FB666" s="104"/>
      <c r="FC666" s="104"/>
      <c r="FD666" s="104"/>
      <c r="FE666" s="104"/>
      <c r="FF666" s="104"/>
      <c r="FG666" s="104"/>
      <c r="FH666" s="104"/>
      <c r="FI666" s="104"/>
      <c r="FJ666" s="104"/>
      <c r="FK666" s="104"/>
      <c r="FL666" s="104"/>
      <c r="FM666" s="104"/>
      <c r="FN666" s="104"/>
      <c r="FO666" s="104"/>
      <c r="FP666" s="104"/>
      <c r="FQ666" s="104"/>
      <c r="FR666" s="104"/>
      <c r="FS666" s="104"/>
      <c r="FT666" s="104"/>
      <c r="FU666" s="104"/>
      <c r="FV666" s="104"/>
      <c r="FW666" s="104"/>
      <c r="FX666" s="104"/>
      <c r="FY666" s="104"/>
      <c r="FZ666" s="104"/>
      <c r="GA666" s="104"/>
      <c r="GB666" s="104"/>
      <c r="GC666" s="104"/>
      <c r="GD666" s="104"/>
      <c r="GE666" s="104"/>
      <c r="GF666" s="104"/>
      <c r="GG666" s="104"/>
      <c r="GH666" s="104"/>
      <c r="GI666" s="104"/>
      <c r="GJ666" s="104"/>
      <c r="GK666" s="104"/>
      <c r="GL666" s="104"/>
      <c r="GM666" s="104"/>
      <c r="GN666" s="104"/>
      <c r="GO666" s="104"/>
      <c r="GP666" s="104"/>
      <c r="GQ666" s="104"/>
      <c r="GR666" s="104"/>
      <c r="GS666" s="104"/>
      <c r="GT666" s="104"/>
    </row>
    <row r="667" spans="8:202" s="6" customFormat="1">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c r="EA667" s="104"/>
      <c r="EB667" s="104"/>
      <c r="EC667" s="104"/>
      <c r="ED667" s="104"/>
      <c r="EE667" s="104"/>
      <c r="EF667" s="104"/>
      <c r="EG667" s="104"/>
      <c r="EH667" s="104"/>
      <c r="EI667" s="104"/>
      <c r="EJ667" s="104"/>
      <c r="EK667" s="104"/>
      <c r="EL667" s="104"/>
      <c r="EM667" s="104"/>
      <c r="EN667" s="104"/>
      <c r="EO667" s="104"/>
      <c r="EP667" s="104"/>
      <c r="EQ667" s="104"/>
      <c r="ER667" s="104"/>
      <c r="ES667" s="104"/>
      <c r="ET667" s="104"/>
      <c r="EU667" s="104"/>
      <c r="EV667" s="104"/>
      <c r="EW667" s="104"/>
      <c r="EX667" s="104"/>
      <c r="EY667" s="104"/>
      <c r="EZ667" s="104"/>
      <c r="FA667" s="104"/>
      <c r="FB667" s="104"/>
      <c r="FC667" s="104"/>
      <c r="FD667" s="104"/>
      <c r="FE667" s="104"/>
      <c r="FF667" s="104"/>
      <c r="FG667" s="104"/>
      <c r="FH667" s="104"/>
      <c r="FI667" s="104"/>
      <c r="FJ667" s="104"/>
      <c r="FK667" s="104"/>
      <c r="FL667" s="104"/>
      <c r="FM667" s="104"/>
      <c r="FN667" s="104"/>
      <c r="FO667" s="104"/>
      <c r="FP667" s="104"/>
      <c r="FQ667" s="104"/>
      <c r="FR667" s="104"/>
      <c r="FS667" s="104"/>
      <c r="FT667" s="104"/>
      <c r="FU667" s="104"/>
      <c r="FV667" s="104"/>
      <c r="FW667" s="104"/>
      <c r="FX667" s="104"/>
      <c r="FY667" s="104"/>
      <c r="FZ667" s="104"/>
      <c r="GA667" s="104"/>
      <c r="GB667" s="104"/>
      <c r="GC667" s="104"/>
      <c r="GD667" s="104"/>
      <c r="GE667" s="104"/>
      <c r="GF667" s="104"/>
      <c r="GG667" s="104"/>
      <c r="GH667" s="104"/>
      <c r="GI667" s="104"/>
      <c r="GJ667" s="104"/>
      <c r="GK667" s="104"/>
      <c r="GL667" s="104"/>
      <c r="GM667" s="104"/>
      <c r="GN667" s="104"/>
      <c r="GO667" s="104"/>
      <c r="GP667" s="104"/>
      <c r="GQ667" s="104"/>
      <c r="GR667" s="104"/>
      <c r="GS667" s="104"/>
      <c r="GT667" s="104"/>
    </row>
    <row r="668" spans="8:202" s="6" customFormat="1">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c r="EA668" s="104"/>
      <c r="EB668" s="104"/>
      <c r="EC668" s="104"/>
      <c r="ED668" s="104"/>
      <c r="EE668" s="104"/>
      <c r="EF668" s="104"/>
      <c r="EG668" s="104"/>
      <c r="EH668" s="104"/>
      <c r="EI668" s="104"/>
      <c r="EJ668" s="104"/>
      <c r="EK668" s="104"/>
      <c r="EL668" s="104"/>
      <c r="EM668" s="104"/>
      <c r="EN668" s="104"/>
      <c r="EO668" s="104"/>
      <c r="EP668" s="104"/>
      <c r="EQ668" s="104"/>
      <c r="ER668" s="104"/>
      <c r="ES668" s="104"/>
      <c r="ET668" s="104"/>
      <c r="EU668" s="104"/>
      <c r="EV668" s="104"/>
      <c r="EW668" s="104"/>
      <c r="EX668" s="104"/>
      <c r="EY668" s="104"/>
      <c r="EZ668" s="104"/>
      <c r="FA668" s="104"/>
      <c r="FB668" s="104"/>
      <c r="FC668" s="104"/>
      <c r="FD668" s="104"/>
      <c r="FE668" s="104"/>
      <c r="FF668" s="104"/>
      <c r="FG668" s="104"/>
      <c r="FH668" s="104"/>
      <c r="FI668" s="104"/>
      <c r="FJ668" s="104"/>
      <c r="FK668" s="104"/>
      <c r="FL668" s="104"/>
      <c r="FM668" s="104"/>
      <c r="FN668" s="104"/>
      <c r="FO668" s="104"/>
      <c r="FP668" s="104"/>
      <c r="FQ668" s="104"/>
      <c r="FR668" s="104"/>
      <c r="FS668" s="104"/>
      <c r="FT668" s="104"/>
      <c r="FU668" s="104"/>
      <c r="FV668" s="104"/>
      <c r="FW668" s="104"/>
      <c r="FX668" s="104"/>
      <c r="FY668" s="104"/>
      <c r="FZ668" s="104"/>
      <c r="GA668" s="104"/>
      <c r="GB668" s="104"/>
      <c r="GC668" s="104"/>
      <c r="GD668" s="104"/>
      <c r="GE668" s="104"/>
      <c r="GF668" s="104"/>
      <c r="GG668" s="104"/>
      <c r="GH668" s="104"/>
      <c r="GI668" s="104"/>
      <c r="GJ668" s="104"/>
      <c r="GK668" s="104"/>
      <c r="GL668" s="104"/>
      <c r="GM668" s="104"/>
      <c r="GN668" s="104"/>
      <c r="GO668" s="104"/>
      <c r="GP668" s="104"/>
      <c r="GQ668" s="104"/>
      <c r="GR668" s="104"/>
      <c r="GS668" s="104"/>
      <c r="GT668" s="104"/>
    </row>
    <row r="669" spans="8:202" s="6" customFormat="1">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c r="EA669" s="104"/>
      <c r="EB669" s="104"/>
      <c r="EC669" s="104"/>
      <c r="ED669" s="104"/>
      <c r="EE669" s="104"/>
      <c r="EF669" s="104"/>
      <c r="EG669" s="104"/>
      <c r="EH669" s="104"/>
      <c r="EI669" s="104"/>
      <c r="EJ669" s="104"/>
      <c r="EK669" s="104"/>
      <c r="EL669" s="104"/>
      <c r="EM669" s="104"/>
      <c r="EN669" s="104"/>
      <c r="EO669" s="104"/>
      <c r="EP669" s="104"/>
      <c r="EQ669" s="104"/>
      <c r="ER669" s="104"/>
      <c r="ES669" s="104"/>
      <c r="ET669" s="104"/>
      <c r="EU669" s="104"/>
      <c r="EV669" s="104"/>
      <c r="EW669" s="104"/>
      <c r="EX669" s="104"/>
      <c r="EY669" s="104"/>
      <c r="EZ669" s="104"/>
      <c r="FA669" s="104"/>
      <c r="FB669" s="104"/>
      <c r="FC669" s="104"/>
      <c r="FD669" s="104"/>
      <c r="FE669" s="104"/>
      <c r="FF669" s="104"/>
      <c r="FG669" s="104"/>
      <c r="FH669" s="104"/>
      <c r="FI669" s="104"/>
      <c r="FJ669" s="104"/>
      <c r="FK669" s="104"/>
      <c r="FL669" s="104"/>
      <c r="FM669" s="104"/>
      <c r="FN669" s="104"/>
      <c r="FO669" s="104"/>
      <c r="FP669" s="104"/>
      <c r="FQ669" s="104"/>
      <c r="FR669" s="104"/>
      <c r="FS669" s="104"/>
      <c r="FT669" s="104"/>
      <c r="FU669" s="104"/>
      <c r="FV669" s="104"/>
      <c r="FW669" s="104"/>
      <c r="FX669" s="104"/>
      <c r="FY669" s="104"/>
      <c r="FZ669" s="104"/>
      <c r="GA669" s="104"/>
      <c r="GB669" s="104"/>
      <c r="GC669" s="104"/>
      <c r="GD669" s="104"/>
      <c r="GE669" s="104"/>
      <c r="GF669" s="104"/>
      <c r="GG669" s="104"/>
      <c r="GH669" s="104"/>
      <c r="GI669" s="104"/>
      <c r="GJ669" s="104"/>
      <c r="GK669" s="104"/>
      <c r="GL669" s="104"/>
      <c r="GM669" s="104"/>
      <c r="GN669" s="104"/>
      <c r="GO669" s="104"/>
      <c r="GP669" s="104"/>
      <c r="GQ669" s="104"/>
      <c r="GR669" s="104"/>
      <c r="GS669" s="104"/>
      <c r="GT669" s="104"/>
    </row>
    <row r="670" spans="8:202" s="6" customFormat="1">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c r="EA670" s="104"/>
      <c r="EB670" s="104"/>
      <c r="EC670" s="104"/>
      <c r="ED670" s="104"/>
      <c r="EE670" s="104"/>
      <c r="EF670" s="104"/>
      <c r="EG670" s="104"/>
      <c r="EH670" s="104"/>
      <c r="EI670" s="104"/>
      <c r="EJ670" s="104"/>
      <c r="EK670" s="104"/>
      <c r="EL670" s="104"/>
      <c r="EM670" s="104"/>
      <c r="EN670" s="104"/>
      <c r="EO670" s="104"/>
      <c r="EP670" s="104"/>
      <c r="EQ670" s="104"/>
      <c r="ER670" s="104"/>
      <c r="ES670" s="104"/>
      <c r="ET670" s="104"/>
      <c r="EU670" s="104"/>
      <c r="EV670" s="104"/>
      <c r="EW670" s="104"/>
      <c r="EX670" s="104"/>
      <c r="EY670" s="104"/>
      <c r="EZ670" s="104"/>
      <c r="FA670" s="104"/>
      <c r="FB670" s="104"/>
      <c r="FC670" s="104"/>
      <c r="FD670" s="104"/>
      <c r="FE670" s="104"/>
      <c r="FF670" s="104"/>
      <c r="FG670" s="104"/>
      <c r="FH670" s="104"/>
      <c r="FI670" s="104"/>
      <c r="FJ670" s="104"/>
      <c r="FK670" s="104"/>
      <c r="FL670" s="104"/>
      <c r="FM670" s="104"/>
      <c r="FN670" s="104"/>
      <c r="FO670" s="104"/>
      <c r="FP670" s="104"/>
      <c r="FQ670" s="104"/>
      <c r="FR670" s="104"/>
      <c r="FS670" s="104"/>
      <c r="FT670" s="104"/>
      <c r="FU670" s="104"/>
      <c r="FV670" s="104"/>
      <c r="FW670" s="104"/>
      <c r="FX670" s="104"/>
      <c r="FY670" s="104"/>
      <c r="FZ670" s="104"/>
      <c r="GA670" s="104"/>
      <c r="GB670" s="104"/>
      <c r="GC670" s="104"/>
      <c r="GD670" s="104"/>
      <c r="GE670" s="104"/>
      <c r="GF670" s="104"/>
      <c r="GG670" s="104"/>
      <c r="GH670" s="104"/>
      <c r="GI670" s="104"/>
      <c r="GJ670" s="104"/>
      <c r="GK670" s="104"/>
      <c r="GL670" s="104"/>
      <c r="GM670" s="104"/>
      <c r="GN670" s="104"/>
      <c r="GO670" s="104"/>
      <c r="GP670" s="104"/>
      <c r="GQ670" s="104"/>
      <c r="GR670" s="104"/>
      <c r="GS670" s="104"/>
      <c r="GT670" s="104"/>
    </row>
    <row r="671" spans="8:202" s="6" customFormat="1">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c r="EA671" s="104"/>
      <c r="EB671" s="104"/>
      <c r="EC671" s="104"/>
      <c r="ED671" s="104"/>
      <c r="EE671" s="104"/>
      <c r="EF671" s="104"/>
      <c r="EG671" s="104"/>
      <c r="EH671" s="104"/>
      <c r="EI671" s="104"/>
      <c r="EJ671" s="104"/>
      <c r="EK671" s="104"/>
      <c r="EL671" s="104"/>
      <c r="EM671" s="104"/>
      <c r="EN671" s="104"/>
      <c r="EO671" s="104"/>
      <c r="EP671" s="104"/>
      <c r="EQ671" s="104"/>
      <c r="ER671" s="104"/>
      <c r="ES671" s="104"/>
      <c r="ET671" s="104"/>
      <c r="EU671" s="104"/>
      <c r="EV671" s="104"/>
      <c r="EW671" s="104"/>
      <c r="EX671" s="104"/>
      <c r="EY671" s="104"/>
      <c r="EZ671" s="104"/>
      <c r="FA671" s="104"/>
      <c r="FB671" s="104"/>
      <c r="FC671" s="104"/>
      <c r="FD671" s="104"/>
      <c r="FE671" s="104"/>
      <c r="FF671" s="104"/>
      <c r="FG671" s="104"/>
      <c r="FH671" s="104"/>
      <c r="FI671" s="104"/>
      <c r="FJ671" s="104"/>
      <c r="FK671" s="104"/>
      <c r="FL671" s="104"/>
      <c r="FM671" s="104"/>
      <c r="FN671" s="104"/>
      <c r="FO671" s="104"/>
      <c r="FP671" s="104"/>
      <c r="FQ671" s="104"/>
      <c r="FR671" s="104"/>
      <c r="FS671" s="104"/>
      <c r="FT671" s="104"/>
      <c r="FU671" s="104"/>
      <c r="FV671" s="104"/>
      <c r="FW671" s="104"/>
      <c r="FX671" s="104"/>
      <c r="FY671" s="104"/>
      <c r="FZ671" s="104"/>
      <c r="GA671" s="104"/>
      <c r="GB671" s="104"/>
      <c r="GC671" s="104"/>
      <c r="GD671" s="104"/>
      <c r="GE671" s="104"/>
      <c r="GF671" s="104"/>
      <c r="GG671" s="104"/>
      <c r="GH671" s="104"/>
      <c r="GI671" s="104"/>
      <c r="GJ671" s="104"/>
      <c r="GK671" s="104"/>
      <c r="GL671" s="104"/>
      <c r="GM671" s="104"/>
      <c r="GN671" s="104"/>
      <c r="GO671" s="104"/>
      <c r="GP671" s="104"/>
      <c r="GQ671" s="104"/>
      <c r="GR671" s="104"/>
      <c r="GS671" s="104"/>
      <c r="GT671" s="104"/>
    </row>
    <row r="672" spans="8:202" s="6" customFormat="1">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c r="EA672" s="104"/>
      <c r="EB672" s="104"/>
      <c r="EC672" s="104"/>
      <c r="ED672" s="104"/>
      <c r="EE672" s="104"/>
      <c r="EF672" s="104"/>
      <c r="EG672" s="104"/>
      <c r="EH672" s="104"/>
      <c r="EI672" s="104"/>
      <c r="EJ672" s="104"/>
      <c r="EK672" s="104"/>
      <c r="EL672" s="104"/>
      <c r="EM672" s="104"/>
      <c r="EN672" s="104"/>
      <c r="EO672" s="104"/>
      <c r="EP672" s="104"/>
      <c r="EQ672" s="104"/>
      <c r="ER672" s="104"/>
      <c r="ES672" s="104"/>
      <c r="ET672" s="104"/>
      <c r="EU672" s="104"/>
      <c r="EV672" s="104"/>
      <c r="EW672" s="104"/>
      <c r="EX672" s="104"/>
      <c r="EY672" s="104"/>
      <c r="EZ672" s="104"/>
      <c r="FA672" s="104"/>
      <c r="FB672" s="104"/>
      <c r="FC672" s="104"/>
      <c r="FD672" s="104"/>
      <c r="FE672" s="104"/>
      <c r="FF672" s="104"/>
      <c r="FG672" s="104"/>
      <c r="FH672" s="104"/>
      <c r="FI672" s="104"/>
      <c r="FJ672" s="104"/>
      <c r="FK672" s="104"/>
      <c r="FL672" s="104"/>
      <c r="FM672" s="104"/>
      <c r="FN672" s="104"/>
      <c r="FO672" s="104"/>
      <c r="FP672" s="104"/>
      <c r="FQ672" s="104"/>
      <c r="FR672" s="104"/>
      <c r="FS672" s="104"/>
      <c r="FT672" s="104"/>
      <c r="FU672" s="104"/>
      <c r="FV672" s="104"/>
      <c r="FW672" s="104"/>
      <c r="FX672" s="104"/>
      <c r="FY672" s="104"/>
      <c r="FZ672" s="104"/>
      <c r="GA672" s="104"/>
      <c r="GB672" s="104"/>
      <c r="GC672" s="104"/>
      <c r="GD672" s="104"/>
      <c r="GE672" s="104"/>
      <c r="GF672" s="104"/>
      <c r="GG672" s="104"/>
      <c r="GH672" s="104"/>
      <c r="GI672" s="104"/>
      <c r="GJ672" s="104"/>
      <c r="GK672" s="104"/>
      <c r="GL672" s="104"/>
      <c r="GM672" s="104"/>
      <c r="GN672" s="104"/>
      <c r="GO672" s="104"/>
      <c r="GP672" s="104"/>
      <c r="GQ672" s="104"/>
      <c r="GR672" s="104"/>
      <c r="GS672" s="104"/>
      <c r="GT672" s="104"/>
    </row>
    <row r="673" spans="8:202" s="6" customFormat="1">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c r="EA673" s="104"/>
      <c r="EB673" s="104"/>
      <c r="EC673" s="104"/>
      <c r="ED673" s="104"/>
      <c r="EE673" s="104"/>
      <c r="EF673" s="104"/>
      <c r="EG673" s="104"/>
      <c r="EH673" s="104"/>
      <c r="EI673" s="104"/>
      <c r="EJ673" s="104"/>
      <c r="EK673" s="104"/>
      <c r="EL673" s="104"/>
      <c r="EM673" s="104"/>
      <c r="EN673" s="104"/>
      <c r="EO673" s="104"/>
      <c r="EP673" s="104"/>
      <c r="EQ673" s="104"/>
      <c r="ER673" s="104"/>
      <c r="ES673" s="104"/>
      <c r="ET673" s="104"/>
      <c r="EU673" s="104"/>
      <c r="EV673" s="104"/>
      <c r="EW673" s="104"/>
      <c r="EX673" s="104"/>
      <c r="EY673" s="104"/>
      <c r="EZ673" s="104"/>
      <c r="FA673" s="104"/>
      <c r="FB673" s="104"/>
      <c r="FC673" s="104"/>
      <c r="FD673" s="104"/>
      <c r="FE673" s="104"/>
      <c r="FF673" s="104"/>
      <c r="FG673" s="104"/>
      <c r="FH673" s="104"/>
      <c r="FI673" s="104"/>
      <c r="FJ673" s="104"/>
      <c r="FK673" s="104"/>
      <c r="FL673" s="104"/>
      <c r="FM673" s="104"/>
      <c r="FN673" s="104"/>
      <c r="FO673" s="104"/>
      <c r="FP673" s="104"/>
      <c r="FQ673" s="104"/>
      <c r="FR673" s="104"/>
      <c r="FS673" s="104"/>
      <c r="FT673" s="104"/>
      <c r="FU673" s="104"/>
      <c r="FV673" s="104"/>
      <c r="FW673" s="104"/>
      <c r="FX673" s="104"/>
      <c r="FY673" s="104"/>
      <c r="FZ673" s="104"/>
      <c r="GA673" s="104"/>
      <c r="GB673" s="104"/>
      <c r="GC673" s="104"/>
      <c r="GD673" s="104"/>
      <c r="GE673" s="104"/>
      <c r="GF673" s="104"/>
      <c r="GG673" s="104"/>
      <c r="GH673" s="104"/>
      <c r="GI673" s="104"/>
      <c r="GJ673" s="104"/>
      <c r="GK673" s="104"/>
      <c r="GL673" s="104"/>
      <c r="GM673" s="104"/>
      <c r="GN673" s="104"/>
      <c r="GO673" s="104"/>
      <c r="GP673" s="104"/>
      <c r="GQ673" s="104"/>
      <c r="GR673" s="104"/>
      <c r="GS673" s="104"/>
      <c r="GT673" s="104"/>
    </row>
    <row r="674" spans="8:202" s="6" customFormat="1">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c r="EA674" s="104"/>
      <c r="EB674" s="104"/>
      <c r="EC674" s="104"/>
      <c r="ED674" s="104"/>
      <c r="EE674" s="104"/>
      <c r="EF674" s="104"/>
      <c r="EG674" s="104"/>
      <c r="EH674" s="104"/>
      <c r="EI674" s="104"/>
      <c r="EJ674" s="104"/>
      <c r="EK674" s="104"/>
      <c r="EL674" s="104"/>
      <c r="EM674" s="104"/>
      <c r="EN674" s="104"/>
      <c r="EO674" s="104"/>
      <c r="EP674" s="104"/>
      <c r="EQ674" s="104"/>
      <c r="ER674" s="104"/>
      <c r="ES674" s="104"/>
      <c r="ET674" s="104"/>
      <c r="EU674" s="104"/>
      <c r="EV674" s="104"/>
      <c r="EW674" s="104"/>
      <c r="EX674" s="104"/>
      <c r="EY674" s="104"/>
      <c r="EZ674" s="104"/>
      <c r="FA674" s="104"/>
      <c r="FB674" s="104"/>
      <c r="FC674" s="104"/>
      <c r="FD674" s="104"/>
      <c r="FE674" s="104"/>
      <c r="FF674" s="104"/>
      <c r="FG674" s="104"/>
      <c r="FH674" s="104"/>
      <c r="FI674" s="104"/>
      <c r="FJ674" s="104"/>
      <c r="FK674" s="104"/>
      <c r="FL674" s="104"/>
      <c r="FM674" s="104"/>
      <c r="FN674" s="104"/>
      <c r="FO674" s="104"/>
      <c r="FP674" s="104"/>
      <c r="FQ674" s="104"/>
      <c r="FR674" s="104"/>
      <c r="FS674" s="104"/>
      <c r="FT674" s="104"/>
      <c r="FU674" s="104"/>
      <c r="FV674" s="104"/>
      <c r="FW674" s="104"/>
      <c r="FX674" s="104"/>
      <c r="FY674" s="104"/>
      <c r="FZ674" s="104"/>
      <c r="GA674" s="104"/>
      <c r="GB674" s="104"/>
      <c r="GC674" s="104"/>
      <c r="GD674" s="104"/>
      <c r="GE674" s="104"/>
      <c r="GF674" s="104"/>
      <c r="GG674" s="104"/>
      <c r="GH674" s="104"/>
      <c r="GI674" s="104"/>
      <c r="GJ674" s="104"/>
      <c r="GK674" s="104"/>
      <c r="GL674" s="104"/>
      <c r="GM674" s="104"/>
      <c r="GN674" s="104"/>
      <c r="GO674" s="104"/>
      <c r="GP674" s="104"/>
      <c r="GQ674" s="104"/>
      <c r="GR674" s="104"/>
      <c r="GS674" s="104"/>
      <c r="GT674" s="104"/>
    </row>
    <row r="675" spans="8:202" s="6" customFormat="1">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c r="EA675" s="104"/>
      <c r="EB675" s="104"/>
      <c r="EC675" s="104"/>
      <c r="ED675" s="104"/>
      <c r="EE675" s="104"/>
      <c r="EF675" s="104"/>
      <c r="EG675" s="104"/>
      <c r="EH675" s="104"/>
      <c r="EI675" s="104"/>
      <c r="EJ675" s="104"/>
      <c r="EK675" s="104"/>
      <c r="EL675" s="104"/>
      <c r="EM675" s="104"/>
      <c r="EN675" s="104"/>
      <c r="EO675" s="104"/>
      <c r="EP675" s="104"/>
      <c r="EQ675" s="104"/>
      <c r="ER675" s="104"/>
      <c r="ES675" s="104"/>
      <c r="ET675" s="104"/>
      <c r="EU675" s="104"/>
      <c r="EV675" s="104"/>
      <c r="EW675" s="104"/>
      <c r="EX675" s="104"/>
      <c r="EY675" s="104"/>
      <c r="EZ675" s="104"/>
      <c r="FA675" s="104"/>
      <c r="FB675" s="104"/>
      <c r="FC675" s="104"/>
      <c r="FD675" s="104"/>
      <c r="FE675" s="104"/>
      <c r="FF675" s="104"/>
      <c r="FG675" s="104"/>
      <c r="FH675" s="104"/>
      <c r="FI675" s="104"/>
      <c r="FJ675" s="104"/>
      <c r="FK675" s="104"/>
      <c r="FL675" s="104"/>
      <c r="FM675" s="104"/>
      <c r="FN675" s="104"/>
      <c r="FO675" s="104"/>
      <c r="FP675" s="104"/>
      <c r="FQ675" s="104"/>
      <c r="FR675" s="104"/>
      <c r="FS675" s="104"/>
      <c r="FT675" s="104"/>
      <c r="FU675" s="104"/>
      <c r="FV675" s="104"/>
      <c r="FW675" s="104"/>
      <c r="FX675" s="104"/>
      <c r="FY675" s="104"/>
      <c r="FZ675" s="104"/>
      <c r="GA675" s="104"/>
      <c r="GB675" s="104"/>
      <c r="GC675" s="104"/>
      <c r="GD675" s="104"/>
      <c r="GE675" s="104"/>
      <c r="GF675" s="104"/>
      <c r="GG675" s="104"/>
      <c r="GH675" s="104"/>
      <c r="GI675" s="104"/>
      <c r="GJ675" s="104"/>
      <c r="GK675" s="104"/>
      <c r="GL675" s="104"/>
      <c r="GM675" s="104"/>
      <c r="GN675" s="104"/>
      <c r="GO675" s="104"/>
      <c r="GP675" s="104"/>
      <c r="GQ675" s="104"/>
      <c r="GR675" s="104"/>
      <c r="GS675" s="104"/>
      <c r="GT675" s="104"/>
    </row>
    <row r="676" spans="8:202" s="6" customFormat="1">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c r="AJ676" s="104"/>
      <c r="AK676" s="104"/>
      <c r="AL676" s="104"/>
      <c r="AM676" s="104"/>
      <c r="AN676" s="104"/>
      <c r="AO676" s="104"/>
      <c r="AP676" s="104"/>
      <c r="AQ676" s="104"/>
      <c r="AR676" s="104"/>
      <c r="AS676" s="104"/>
      <c r="AT676" s="104"/>
      <c r="AU676" s="104"/>
      <c r="AV676" s="104"/>
      <c r="AW676" s="104"/>
      <c r="AX676" s="104"/>
      <c r="AY676" s="104"/>
      <c r="AZ676" s="104"/>
      <c r="BA676" s="104"/>
      <c r="BB676" s="104"/>
      <c r="BC676" s="104"/>
      <c r="BD676" s="104"/>
      <c r="BE676" s="104"/>
      <c r="BF676" s="104"/>
      <c r="BG676" s="104"/>
      <c r="BH676" s="104"/>
      <c r="BI676" s="104"/>
      <c r="BJ676" s="104"/>
      <c r="BK676" s="104"/>
      <c r="BL676" s="104"/>
      <c r="BM676" s="104"/>
      <c r="BN676" s="104"/>
      <c r="BO676" s="104"/>
      <c r="BP676" s="104"/>
      <c r="BQ676" s="104"/>
      <c r="BR676" s="104"/>
      <c r="BS676" s="104"/>
      <c r="BT676" s="104"/>
      <c r="BU676" s="104"/>
      <c r="BV676" s="104"/>
      <c r="BW676" s="104"/>
      <c r="BX676" s="104"/>
      <c r="BY676" s="104"/>
      <c r="BZ676" s="104"/>
      <c r="CA676" s="104"/>
      <c r="CB676" s="104"/>
      <c r="CC676" s="104"/>
      <c r="CD676" s="104"/>
      <c r="CE676" s="104"/>
      <c r="CF676" s="104"/>
      <c r="CG676" s="104"/>
      <c r="CH676" s="104"/>
      <c r="CI676" s="104"/>
      <c r="CJ676" s="104"/>
      <c r="CK676" s="104"/>
      <c r="CL676" s="104"/>
      <c r="CM676" s="104"/>
      <c r="CN676" s="104"/>
      <c r="CO676" s="104"/>
      <c r="CP676" s="104"/>
      <c r="CQ676" s="104"/>
      <c r="CR676" s="104"/>
      <c r="CS676" s="104"/>
      <c r="CT676" s="104"/>
      <c r="CU676" s="104"/>
      <c r="CV676" s="104"/>
      <c r="CW676" s="104"/>
      <c r="CX676" s="104"/>
      <c r="CY676" s="104"/>
      <c r="CZ676" s="104"/>
      <c r="DA676" s="104"/>
      <c r="DB676" s="104"/>
      <c r="DC676" s="104"/>
      <c r="DD676" s="104"/>
      <c r="DE676" s="104"/>
      <c r="DF676" s="104"/>
      <c r="DG676" s="104"/>
      <c r="DH676" s="104"/>
      <c r="DI676" s="104"/>
      <c r="DJ676" s="104"/>
      <c r="DK676" s="104"/>
      <c r="DL676" s="104"/>
      <c r="DM676" s="104"/>
      <c r="DN676" s="104"/>
      <c r="DO676" s="104"/>
      <c r="DP676" s="104"/>
      <c r="DQ676" s="104"/>
      <c r="DR676" s="104"/>
      <c r="DS676" s="104"/>
      <c r="DT676" s="104"/>
      <c r="DU676" s="104"/>
      <c r="DV676" s="104"/>
      <c r="DW676" s="104"/>
      <c r="DX676" s="104"/>
      <c r="DY676" s="104"/>
      <c r="DZ676" s="104"/>
      <c r="EA676" s="104"/>
      <c r="EB676" s="104"/>
      <c r="EC676" s="104"/>
      <c r="ED676" s="104"/>
      <c r="EE676" s="104"/>
      <c r="EF676" s="104"/>
      <c r="EG676" s="104"/>
      <c r="EH676" s="104"/>
      <c r="EI676" s="104"/>
      <c r="EJ676" s="104"/>
      <c r="EK676" s="104"/>
      <c r="EL676" s="104"/>
      <c r="EM676" s="104"/>
      <c r="EN676" s="104"/>
      <c r="EO676" s="104"/>
      <c r="EP676" s="104"/>
      <c r="EQ676" s="104"/>
      <c r="ER676" s="104"/>
      <c r="ES676" s="104"/>
      <c r="ET676" s="104"/>
      <c r="EU676" s="104"/>
      <c r="EV676" s="104"/>
      <c r="EW676" s="104"/>
      <c r="EX676" s="104"/>
      <c r="EY676" s="104"/>
      <c r="EZ676" s="104"/>
      <c r="FA676" s="104"/>
      <c r="FB676" s="104"/>
      <c r="FC676" s="104"/>
      <c r="FD676" s="104"/>
      <c r="FE676" s="104"/>
      <c r="FF676" s="104"/>
      <c r="FG676" s="104"/>
      <c r="FH676" s="104"/>
      <c r="FI676" s="104"/>
      <c r="FJ676" s="104"/>
      <c r="FK676" s="104"/>
      <c r="FL676" s="104"/>
      <c r="FM676" s="104"/>
      <c r="FN676" s="104"/>
      <c r="FO676" s="104"/>
      <c r="FP676" s="104"/>
      <c r="FQ676" s="104"/>
      <c r="FR676" s="104"/>
      <c r="FS676" s="104"/>
      <c r="FT676" s="104"/>
      <c r="FU676" s="104"/>
      <c r="FV676" s="104"/>
      <c r="FW676" s="104"/>
      <c r="FX676" s="104"/>
      <c r="FY676" s="104"/>
      <c r="FZ676" s="104"/>
      <c r="GA676" s="104"/>
      <c r="GB676" s="104"/>
      <c r="GC676" s="104"/>
      <c r="GD676" s="104"/>
      <c r="GE676" s="104"/>
      <c r="GF676" s="104"/>
      <c r="GG676" s="104"/>
      <c r="GH676" s="104"/>
      <c r="GI676" s="104"/>
      <c r="GJ676" s="104"/>
      <c r="GK676" s="104"/>
      <c r="GL676" s="104"/>
      <c r="GM676" s="104"/>
      <c r="GN676" s="104"/>
      <c r="GO676" s="104"/>
      <c r="GP676" s="104"/>
      <c r="GQ676" s="104"/>
      <c r="GR676" s="104"/>
      <c r="GS676" s="104"/>
      <c r="GT676" s="104"/>
    </row>
    <row r="677" spans="8:202" s="6" customFormat="1">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c r="AG677" s="104"/>
      <c r="AH677" s="104"/>
      <c r="AI677" s="104"/>
      <c r="AJ677" s="104"/>
      <c r="AK677" s="104"/>
      <c r="AL677" s="104"/>
      <c r="AM677" s="104"/>
      <c r="AN677" s="104"/>
      <c r="AO677" s="104"/>
      <c r="AP677" s="104"/>
      <c r="AQ677" s="104"/>
      <c r="AR677" s="104"/>
      <c r="AS677" s="104"/>
      <c r="AT677" s="104"/>
      <c r="AU677" s="104"/>
      <c r="AV677" s="104"/>
      <c r="AW677" s="104"/>
      <c r="AX677" s="104"/>
      <c r="AY677" s="104"/>
      <c r="AZ677" s="104"/>
      <c r="BA677" s="104"/>
      <c r="BB677" s="104"/>
      <c r="BC677" s="104"/>
      <c r="BD677" s="104"/>
      <c r="BE677" s="104"/>
      <c r="BF677" s="104"/>
      <c r="BG677" s="104"/>
      <c r="BH677" s="104"/>
      <c r="BI677" s="104"/>
      <c r="BJ677" s="104"/>
      <c r="BK677" s="104"/>
      <c r="BL677" s="104"/>
      <c r="BM677" s="104"/>
      <c r="BN677" s="104"/>
      <c r="BO677" s="104"/>
      <c r="BP677" s="104"/>
      <c r="BQ677" s="104"/>
      <c r="BR677" s="104"/>
      <c r="BS677" s="104"/>
      <c r="BT677" s="104"/>
      <c r="BU677" s="104"/>
      <c r="BV677" s="104"/>
      <c r="BW677" s="104"/>
      <c r="BX677" s="104"/>
      <c r="BY677" s="104"/>
      <c r="BZ677" s="104"/>
      <c r="CA677" s="104"/>
      <c r="CB677" s="104"/>
      <c r="CC677" s="104"/>
      <c r="CD677" s="104"/>
      <c r="CE677" s="104"/>
      <c r="CF677" s="104"/>
      <c r="CG677" s="104"/>
      <c r="CH677" s="104"/>
      <c r="CI677" s="104"/>
      <c r="CJ677" s="104"/>
      <c r="CK677" s="104"/>
      <c r="CL677" s="104"/>
      <c r="CM677" s="104"/>
      <c r="CN677" s="104"/>
      <c r="CO677" s="104"/>
      <c r="CP677" s="104"/>
      <c r="CQ677" s="104"/>
      <c r="CR677" s="104"/>
      <c r="CS677" s="104"/>
      <c r="CT677" s="104"/>
      <c r="CU677" s="104"/>
      <c r="CV677" s="104"/>
      <c r="CW677" s="104"/>
      <c r="CX677" s="104"/>
      <c r="CY677" s="104"/>
      <c r="CZ677" s="104"/>
      <c r="DA677" s="104"/>
      <c r="DB677" s="104"/>
      <c r="DC677" s="104"/>
      <c r="DD677" s="104"/>
      <c r="DE677" s="104"/>
      <c r="DF677" s="104"/>
      <c r="DG677" s="104"/>
      <c r="DH677" s="104"/>
      <c r="DI677" s="104"/>
      <c r="DJ677" s="104"/>
      <c r="DK677" s="104"/>
      <c r="DL677" s="104"/>
      <c r="DM677" s="104"/>
      <c r="DN677" s="104"/>
      <c r="DO677" s="104"/>
      <c r="DP677" s="104"/>
      <c r="DQ677" s="104"/>
      <c r="DR677" s="104"/>
      <c r="DS677" s="104"/>
      <c r="DT677" s="104"/>
      <c r="DU677" s="104"/>
      <c r="DV677" s="104"/>
      <c r="DW677" s="104"/>
      <c r="DX677" s="104"/>
      <c r="DY677" s="104"/>
      <c r="DZ677" s="104"/>
      <c r="EA677" s="104"/>
      <c r="EB677" s="104"/>
      <c r="EC677" s="104"/>
      <c r="ED677" s="104"/>
      <c r="EE677" s="104"/>
      <c r="EF677" s="104"/>
      <c r="EG677" s="104"/>
      <c r="EH677" s="104"/>
      <c r="EI677" s="104"/>
      <c r="EJ677" s="104"/>
      <c r="EK677" s="104"/>
      <c r="EL677" s="104"/>
      <c r="EM677" s="104"/>
      <c r="EN677" s="104"/>
      <c r="EO677" s="104"/>
      <c r="EP677" s="104"/>
      <c r="EQ677" s="104"/>
      <c r="ER677" s="104"/>
      <c r="ES677" s="104"/>
      <c r="ET677" s="104"/>
      <c r="EU677" s="104"/>
      <c r="EV677" s="104"/>
      <c r="EW677" s="104"/>
      <c r="EX677" s="104"/>
      <c r="EY677" s="104"/>
      <c r="EZ677" s="104"/>
      <c r="FA677" s="104"/>
      <c r="FB677" s="104"/>
      <c r="FC677" s="104"/>
      <c r="FD677" s="104"/>
      <c r="FE677" s="104"/>
      <c r="FF677" s="104"/>
      <c r="FG677" s="104"/>
      <c r="FH677" s="104"/>
      <c r="FI677" s="104"/>
      <c r="FJ677" s="104"/>
      <c r="FK677" s="104"/>
      <c r="FL677" s="104"/>
      <c r="FM677" s="104"/>
      <c r="FN677" s="104"/>
      <c r="FO677" s="104"/>
      <c r="FP677" s="104"/>
      <c r="FQ677" s="104"/>
      <c r="FR677" s="104"/>
      <c r="FS677" s="104"/>
      <c r="FT677" s="104"/>
      <c r="FU677" s="104"/>
      <c r="FV677" s="104"/>
      <c r="FW677" s="104"/>
      <c r="FX677" s="104"/>
      <c r="FY677" s="104"/>
      <c r="FZ677" s="104"/>
      <c r="GA677" s="104"/>
      <c r="GB677" s="104"/>
      <c r="GC677" s="104"/>
      <c r="GD677" s="104"/>
      <c r="GE677" s="104"/>
      <c r="GF677" s="104"/>
      <c r="GG677" s="104"/>
      <c r="GH677" s="104"/>
      <c r="GI677" s="104"/>
      <c r="GJ677" s="104"/>
      <c r="GK677" s="104"/>
      <c r="GL677" s="104"/>
      <c r="GM677" s="104"/>
      <c r="GN677" s="104"/>
      <c r="GO677" s="104"/>
      <c r="GP677" s="104"/>
      <c r="GQ677" s="104"/>
      <c r="GR677" s="104"/>
      <c r="GS677" s="104"/>
      <c r="GT677" s="104"/>
    </row>
    <row r="678" spans="8:202" s="6" customFormat="1">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4"/>
      <c r="AY678" s="104"/>
      <c r="AZ678" s="104"/>
      <c r="BA678" s="104"/>
      <c r="BB678" s="104"/>
      <c r="BC678" s="104"/>
      <c r="BD678" s="104"/>
      <c r="BE678" s="104"/>
      <c r="BF678" s="104"/>
      <c r="BG678" s="104"/>
      <c r="BH678" s="104"/>
      <c r="BI678" s="104"/>
      <c r="BJ678" s="104"/>
      <c r="BK678" s="104"/>
      <c r="BL678" s="104"/>
      <c r="BM678" s="104"/>
      <c r="BN678" s="104"/>
      <c r="BO678" s="104"/>
      <c r="BP678" s="104"/>
      <c r="BQ678" s="104"/>
      <c r="BR678" s="104"/>
      <c r="BS678" s="104"/>
      <c r="BT678" s="104"/>
      <c r="BU678" s="104"/>
      <c r="BV678" s="104"/>
      <c r="BW678" s="104"/>
      <c r="BX678" s="104"/>
      <c r="BY678" s="104"/>
      <c r="BZ678" s="104"/>
      <c r="CA678" s="104"/>
      <c r="CB678" s="104"/>
      <c r="CC678" s="104"/>
      <c r="CD678" s="104"/>
      <c r="CE678" s="104"/>
      <c r="CF678" s="104"/>
      <c r="CG678" s="104"/>
      <c r="CH678" s="104"/>
      <c r="CI678" s="104"/>
      <c r="CJ678" s="104"/>
      <c r="CK678" s="104"/>
      <c r="CL678" s="104"/>
      <c r="CM678" s="104"/>
      <c r="CN678" s="104"/>
      <c r="CO678" s="104"/>
      <c r="CP678" s="104"/>
      <c r="CQ678" s="104"/>
      <c r="CR678" s="104"/>
      <c r="CS678" s="104"/>
      <c r="CT678" s="104"/>
      <c r="CU678" s="104"/>
      <c r="CV678" s="104"/>
      <c r="CW678" s="104"/>
      <c r="CX678" s="104"/>
      <c r="CY678" s="104"/>
      <c r="CZ678" s="104"/>
      <c r="DA678" s="104"/>
      <c r="DB678" s="104"/>
      <c r="DC678" s="104"/>
      <c r="DD678" s="104"/>
      <c r="DE678" s="104"/>
      <c r="DF678" s="104"/>
      <c r="DG678" s="104"/>
      <c r="DH678" s="104"/>
      <c r="DI678" s="104"/>
      <c r="DJ678" s="104"/>
      <c r="DK678" s="104"/>
      <c r="DL678" s="104"/>
      <c r="DM678" s="104"/>
      <c r="DN678" s="104"/>
      <c r="DO678" s="104"/>
      <c r="DP678" s="104"/>
      <c r="DQ678" s="104"/>
      <c r="DR678" s="104"/>
      <c r="DS678" s="104"/>
      <c r="DT678" s="104"/>
      <c r="DU678" s="104"/>
      <c r="DV678" s="104"/>
      <c r="DW678" s="104"/>
      <c r="DX678" s="104"/>
      <c r="DY678" s="104"/>
      <c r="DZ678" s="104"/>
      <c r="EA678" s="104"/>
      <c r="EB678" s="104"/>
      <c r="EC678" s="104"/>
      <c r="ED678" s="104"/>
      <c r="EE678" s="104"/>
      <c r="EF678" s="104"/>
      <c r="EG678" s="104"/>
      <c r="EH678" s="104"/>
      <c r="EI678" s="104"/>
      <c r="EJ678" s="104"/>
      <c r="EK678" s="104"/>
      <c r="EL678" s="104"/>
      <c r="EM678" s="104"/>
      <c r="EN678" s="104"/>
      <c r="EO678" s="104"/>
      <c r="EP678" s="104"/>
      <c r="EQ678" s="104"/>
      <c r="ER678" s="104"/>
      <c r="ES678" s="104"/>
      <c r="ET678" s="104"/>
      <c r="EU678" s="104"/>
      <c r="EV678" s="104"/>
      <c r="EW678" s="104"/>
      <c r="EX678" s="104"/>
      <c r="EY678" s="104"/>
      <c r="EZ678" s="104"/>
      <c r="FA678" s="104"/>
      <c r="FB678" s="104"/>
      <c r="FC678" s="104"/>
      <c r="FD678" s="104"/>
      <c r="FE678" s="104"/>
      <c r="FF678" s="104"/>
      <c r="FG678" s="104"/>
      <c r="FH678" s="104"/>
      <c r="FI678" s="104"/>
      <c r="FJ678" s="104"/>
      <c r="FK678" s="104"/>
      <c r="FL678" s="104"/>
      <c r="FM678" s="104"/>
      <c r="FN678" s="104"/>
      <c r="FO678" s="104"/>
      <c r="FP678" s="104"/>
      <c r="FQ678" s="104"/>
      <c r="FR678" s="104"/>
      <c r="FS678" s="104"/>
      <c r="FT678" s="104"/>
      <c r="FU678" s="104"/>
      <c r="FV678" s="104"/>
      <c r="FW678" s="104"/>
      <c r="FX678" s="104"/>
      <c r="FY678" s="104"/>
      <c r="FZ678" s="104"/>
      <c r="GA678" s="104"/>
      <c r="GB678" s="104"/>
      <c r="GC678" s="104"/>
      <c r="GD678" s="104"/>
      <c r="GE678" s="104"/>
      <c r="GF678" s="104"/>
      <c r="GG678" s="104"/>
      <c r="GH678" s="104"/>
      <c r="GI678" s="104"/>
      <c r="GJ678" s="104"/>
      <c r="GK678" s="104"/>
      <c r="GL678" s="104"/>
      <c r="GM678" s="104"/>
      <c r="GN678" s="104"/>
      <c r="GO678" s="104"/>
      <c r="GP678" s="104"/>
      <c r="GQ678" s="104"/>
      <c r="GR678" s="104"/>
      <c r="GS678" s="104"/>
      <c r="GT678" s="104"/>
    </row>
    <row r="679" spans="8:202" s="6" customFormat="1">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4"/>
      <c r="AY679" s="104"/>
      <c r="AZ679" s="104"/>
      <c r="BA679" s="104"/>
      <c r="BB679" s="104"/>
      <c r="BC679" s="104"/>
      <c r="BD679" s="104"/>
      <c r="BE679" s="104"/>
      <c r="BF679" s="104"/>
      <c r="BG679" s="104"/>
      <c r="BH679" s="104"/>
      <c r="BI679" s="104"/>
      <c r="BJ679" s="104"/>
      <c r="BK679" s="104"/>
      <c r="BL679" s="104"/>
      <c r="BM679" s="104"/>
      <c r="BN679" s="104"/>
      <c r="BO679" s="104"/>
      <c r="BP679" s="104"/>
      <c r="BQ679" s="104"/>
      <c r="BR679" s="104"/>
      <c r="BS679" s="104"/>
      <c r="BT679" s="104"/>
      <c r="BU679" s="104"/>
      <c r="BV679" s="104"/>
      <c r="BW679" s="104"/>
      <c r="BX679" s="104"/>
      <c r="BY679" s="104"/>
      <c r="BZ679" s="104"/>
      <c r="CA679" s="104"/>
      <c r="CB679" s="104"/>
      <c r="CC679" s="104"/>
      <c r="CD679" s="104"/>
      <c r="CE679" s="104"/>
      <c r="CF679" s="104"/>
      <c r="CG679" s="104"/>
      <c r="CH679" s="104"/>
      <c r="CI679" s="104"/>
      <c r="CJ679" s="104"/>
      <c r="CK679" s="104"/>
      <c r="CL679" s="104"/>
      <c r="CM679" s="104"/>
      <c r="CN679" s="104"/>
      <c r="CO679" s="104"/>
      <c r="CP679" s="104"/>
      <c r="CQ679" s="104"/>
      <c r="CR679" s="104"/>
      <c r="CS679" s="104"/>
      <c r="CT679" s="104"/>
      <c r="CU679" s="104"/>
      <c r="CV679" s="104"/>
      <c r="CW679" s="104"/>
      <c r="CX679" s="104"/>
      <c r="CY679" s="104"/>
      <c r="CZ679" s="104"/>
      <c r="DA679" s="104"/>
      <c r="DB679" s="104"/>
      <c r="DC679" s="104"/>
      <c r="DD679" s="104"/>
      <c r="DE679" s="104"/>
      <c r="DF679" s="104"/>
      <c r="DG679" s="104"/>
      <c r="DH679" s="104"/>
      <c r="DI679" s="104"/>
      <c r="DJ679" s="104"/>
      <c r="DK679" s="104"/>
      <c r="DL679" s="104"/>
      <c r="DM679" s="104"/>
      <c r="DN679" s="104"/>
      <c r="DO679" s="104"/>
      <c r="DP679" s="104"/>
      <c r="DQ679" s="104"/>
      <c r="DR679" s="104"/>
      <c r="DS679" s="104"/>
      <c r="DT679" s="104"/>
      <c r="DU679" s="104"/>
      <c r="DV679" s="104"/>
      <c r="DW679" s="104"/>
      <c r="DX679" s="104"/>
      <c r="DY679" s="104"/>
      <c r="DZ679" s="104"/>
      <c r="EA679" s="104"/>
      <c r="EB679" s="104"/>
      <c r="EC679" s="104"/>
      <c r="ED679" s="104"/>
      <c r="EE679" s="104"/>
      <c r="EF679" s="104"/>
      <c r="EG679" s="104"/>
      <c r="EH679" s="104"/>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4"/>
      <c r="FU679" s="104"/>
      <c r="FV679" s="104"/>
      <c r="FW679" s="104"/>
      <c r="FX679" s="104"/>
      <c r="FY679" s="104"/>
      <c r="FZ679" s="104"/>
      <c r="GA679" s="104"/>
      <c r="GB679" s="104"/>
      <c r="GC679" s="104"/>
      <c r="GD679" s="104"/>
      <c r="GE679" s="104"/>
      <c r="GF679" s="104"/>
      <c r="GG679" s="104"/>
      <c r="GH679" s="104"/>
      <c r="GI679" s="104"/>
      <c r="GJ679" s="104"/>
      <c r="GK679" s="104"/>
      <c r="GL679" s="104"/>
      <c r="GM679" s="104"/>
      <c r="GN679" s="104"/>
      <c r="GO679" s="104"/>
      <c r="GP679" s="104"/>
      <c r="GQ679" s="104"/>
      <c r="GR679" s="104"/>
      <c r="GS679" s="104"/>
      <c r="GT679" s="104"/>
    </row>
    <row r="680" spans="8:202" s="6" customFormat="1">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c r="AJ680" s="104"/>
      <c r="AK680" s="104"/>
      <c r="AL680" s="104"/>
      <c r="AM680" s="104"/>
      <c r="AN680" s="104"/>
      <c r="AO680" s="104"/>
      <c r="AP680" s="104"/>
      <c r="AQ680" s="104"/>
      <c r="AR680" s="104"/>
      <c r="AS680" s="104"/>
      <c r="AT680" s="104"/>
      <c r="AU680" s="104"/>
      <c r="AV680" s="104"/>
      <c r="AW680" s="104"/>
      <c r="AX680" s="104"/>
      <c r="AY680" s="104"/>
      <c r="AZ680" s="104"/>
      <c r="BA680" s="104"/>
      <c r="BB680" s="104"/>
      <c r="BC680" s="104"/>
      <c r="BD680" s="104"/>
      <c r="BE680" s="104"/>
      <c r="BF680" s="104"/>
      <c r="BG680" s="104"/>
      <c r="BH680" s="104"/>
      <c r="BI680" s="104"/>
      <c r="BJ680" s="104"/>
      <c r="BK680" s="104"/>
      <c r="BL680" s="104"/>
      <c r="BM680" s="104"/>
      <c r="BN680" s="104"/>
      <c r="BO680" s="104"/>
      <c r="BP680" s="104"/>
      <c r="BQ680" s="104"/>
      <c r="BR680" s="104"/>
      <c r="BS680" s="104"/>
      <c r="BT680" s="104"/>
      <c r="BU680" s="104"/>
      <c r="BV680" s="104"/>
      <c r="BW680" s="104"/>
      <c r="BX680" s="104"/>
      <c r="BY680" s="104"/>
      <c r="BZ680" s="104"/>
      <c r="CA680" s="104"/>
      <c r="CB680" s="104"/>
      <c r="CC680" s="104"/>
      <c r="CD680" s="104"/>
      <c r="CE680" s="104"/>
      <c r="CF680" s="104"/>
      <c r="CG680" s="104"/>
      <c r="CH680" s="104"/>
      <c r="CI680" s="104"/>
      <c r="CJ680" s="104"/>
      <c r="CK680" s="104"/>
      <c r="CL680" s="104"/>
      <c r="CM680" s="104"/>
      <c r="CN680" s="104"/>
      <c r="CO680" s="104"/>
      <c r="CP680" s="104"/>
      <c r="CQ680" s="104"/>
      <c r="CR680" s="104"/>
      <c r="CS680" s="104"/>
      <c r="CT680" s="104"/>
      <c r="CU680" s="104"/>
      <c r="CV680" s="104"/>
      <c r="CW680" s="104"/>
      <c r="CX680" s="104"/>
      <c r="CY680" s="104"/>
      <c r="CZ680" s="104"/>
      <c r="DA680" s="104"/>
      <c r="DB680" s="104"/>
      <c r="DC680" s="104"/>
      <c r="DD680" s="104"/>
      <c r="DE680" s="104"/>
      <c r="DF680" s="104"/>
      <c r="DG680" s="104"/>
      <c r="DH680" s="104"/>
      <c r="DI680" s="104"/>
      <c r="DJ680" s="104"/>
      <c r="DK680" s="104"/>
      <c r="DL680" s="104"/>
      <c r="DM680" s="104"/>
      <c r="DN680" s="104"/>
      <c r="DO680" s="104"/>
      <c r="DP680" s="104"/>
      <c r="DQ680" s="104"/>
      <c r="DR680" s="104"/>
      <c r="DS680" s="104"/>
      <c r="DT680" s="104"/>
      <c r="DU680" s="104"/>
      <c r="DV680" s="104"/>
      <c r="DW680" s="104"/>
      <c r="DX680" s="104"/>
      <c r="DY680" s="104"/>
      <c r="DZ680" s="104"/>
      <c r="EA680" s="104"/>
      <c r="EB680" s="104"/>
      <c r="EC680" s="104"/>
      <c r="ED680" s="104"/>
      <c r="EE680" s="104"/>
      <c r="EF680" s="104"/>
      <c r="EG680" s="104"/>
      <c r="EH680" s="104"/>
      <c r="EI680" s="104"/>
      <c r="EJ680" s="104"/>
      <c r="EK680" s="104"/>
      <c r="EL680" s="104"/>
      <c r="EM680" s="104"/>
      <c r="EN680" s="104"/>
      <c r="EO680" s="104"/>
      <c r="EP680" s="104"/>
      <c r="EQ680" s="104"/>
      <c r="ER680" s="104"/>
      <c r="ES680" s="104"/>
      <c r="ET680" s="104"/>
      <c r="EU680" s="104"/>
      <c r="EV680" s="104"/>
      <c r="EW680" s="104"/>
      <c r="EX680" s="104"/>
      <c r="EY680" s="104"/>
      <c r="EZ680" s="104"/>
      <c r="FA680" s="104"/>
      <c r="FB680" s="104"/>
      <c r="FC680" s="104"/>
      <c r="FD680" s="104"/>
      <c r="FE680" s="104"/>
      <c r="FF680" s="104"/>
      <c r="FG680" s="104"/>
      <c r="FH680" s="104"/>
      <c r="FI680" s="104"/>
      <c r="FJ680" s="104"/>
      <c r="FK680" s="104"/>
      <c r="FL680" s="104"/>
      <c r="FM680" s="104"/>
      <c r="FN680" s="104"/>
      <c r="FO680" s="104"/>
      <c r="FP680" s="104"/>
      <c r="FQ680" s="104"/>
      <c r="FR680" s="104"/>
      <c r="FS680" s="104"/>
      <c r="FT680" s="104"/>
      <c r="FU680" s="104"/>
      <c r="FV680" s="104"/>
      <c r="FW680" s="104"/>
      <c r="FX680" s="104"/>
      <c r="FY680" s="104"/>
      <c r="FZ680" s="104"/>
      <c r="GA680" s="104"/>
      <c r="GB680" s="104"/>
      <c r="GC680" s="104"/>
      <c r="GD680" s="104"/>
      <c r="GE680" s="104"/>
      <c r="GF680" s="104"/>
      <c r="GG680" s="104"/>
      <c r="GH680" s="104"/>
      <c r="GI680" s="104"/>
      <c r="GJ680" s="104"/>
      <c r="GK680" s="104"/>
      <c r="GL680" s="104"/>
      <c r="GM680" s="104"/>
      <c r="GN680" s="104"/>
      <c r="GO680" s="104"/>
      <c r="GP680" s="104"/>
      <c r="GQ680" s="104"/>
      <c r="GR680" s="104"/>
      <c r="GS680" s="104"/>
      <c r="GT680" s="104"/>
    </row>
    <row r="681" spans="8:202" s="6" customFormat="1">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c r="AJ681" s="104"/>
      <c r="AK681" s="104"/>
      <c r="AL681" s="104"/>
      <c r="AM681" s="104"/>
      <c r="AN681" s="104"/>
      <c r="AO681" s="104"/>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104"/>
      <c r="BN681" s="104"/>
      <c r="BO681" s="104"/>
      <c r="BP681" s="104"/>
      <c r="BQ681" s="104"/>
      <c r="BR681" s="104"/>
      <c r="BS681" s="104"/>
      <c r="BT681" s="104"/>
      <c r="BU681" s="104"/>
      <c r="BV681" s="104"/>
      <c r="BW681" s="104"/>
      <c r="BX681" s="104"/>
      <c r="BY681" s="104"/>
      <c r="BZ681" s="104"/>
      <c r="CA681" s="104"/>
      <c r="CB681" s="104"/>
      <c r="CC681" s="104"/>
      <c r="CD681" s="104"/>
      <c r="CE681" s="104"/>
      <c r="CF681" s="104"/>
      <c r="CG681" s="104"/>
      <c r="CH681" s="104"/>
      <c r="CI681" s="104"/>
      <c r="CJ681" s="104"/>
      <c r="CK681" s="104"/>
      <c r="CL681" s="104"/>
      <c r="CM681" s="104"/>
      <c r="CN681" s="104"/>
      <c r="CO681" s="104"/>
      <c r="CP681" s="104"/>
      <c r="CQ681" s="104"/>
      <c r="CR681" s="104"/>
      <c r="CS681" s="104"/>
      <c r="CT681" s="104"/>
      <c r="CU681" s="104"/>
      <c r="CV681" s="104"/>
      <c r="CW681" s="104"/>
      <c r="CX681" s="104"/>
      <c r="CY681" s="104"/>
      <c r="CZ681" s="104"/>
      <c r="DA681" s="104"/>
      <c r="DB681" s="104"/>
      <c r="DC681" s="104"/>
      <c r="DD681" s="104"/>
      <c r="DE681" s="104"/>
      <c r="DF681" s="104"/>
      <c r="DG681" s="104"/>
      <c r="DH681" s="104"/>
      <c r="DI681" s="104"/>
      <c r="DJ681" s="104"/>
      <c r="DK681" s="104"/>
      <c r="DL681" s="104"/>
      <c r="DM681" s="104"/>
      <c r="DN681" s="104"/>
      <c r="DO681" s="104"/>
      <c r="DP681" s="104"/>
      <c r="DQ681" s="104"/>
      <c r="DR681" s="104"/>
      <c r="DS681" s="104"/>
      <c r="DT681" s="104"/>
      <c r="DU681" s="104"/>
      <c r="DV681" s="104"/>
      <c r="DW681" s="104"/>
      <c r="DX681" s="104"/>
      <c r="DY681" s="104"/>
      <c r="DZ681" s="104"/>
      <c r="EA681" s="104"/>
      <c r="EB681" s="104"/>
      <c r="EC681" s="104"/>
      <c r="ED681" s="104"/>
      <c r="EE681" s="104"/>
      <c r="EF681" s="104"/>
      <c r="EG681" s="104"/>
      <c r="EH681" s="104"/>
      <c r="EI681" s="104"/>
      <c r="EJ681" s="104"/>
      <c r="EK681" s="104"/>
      <c r="EL681" s="104"/>
      <c r="EM681" s="104"/>
      <c r="EN681" s="104"/>
      <c r="EO681" s="104"/>
      <c r="EP681" s="104"/>
      <c r="EQ681" s="104"/>
      <c r="ER681" s="104"/>
      <c r="ES681" s="104"/>
      <c r="ET681" s="104"/>
      <c r="EU681" s="104"/>
      <c r="EV681" s="104"/>
      <c r="EW681" s="104"/>
      <c r="EX681" s="104"/>
      <c r="EY681" s="104"/>
      <c r="EZ681" s="104"/>
      <c r="FA681" s="104"/>
      <c r="FB681" s="104"/>
      <c r="FC681" s="104"/>
      <c r="FD681" s="104"/>
      <c r="FE681" s="104"/>
      <c r="FF681" s="104"/>
      <c r="FG681" s="104"/>
      <c r="FH681" s="104"/>
      <c r="FI681" s="104"/>
      <c r="FJ681" s="104"/>
      <c r="FK681" s="104"/>
      <c r="FL681" s="104"/>
      <c r="FM681" s="104"/>
      <c r="FN681" s="104"/>
      <c r="FO681" s="104"/>
      <c r="FP681" s="104"/>
      <c r="FQ681" s="104"/>
      <c r="FR681" s="104"/>
      <c r="FS681" s="104"/>
      <c r="FT681" s="104"/>
      <c r="FU681" s="104"/>
      <c r="FV681" s="104"/>
      <c r="FW681" s="104"/>
      <c r="FX681" s="104"/>
      <c r="FY681" s="104"/>
      <c r="FZ681" s="104"/>
      <c r="GA681" s="104"/>
      <c r="GB681" s="104"/>
      <c r="GC681" s="104"/>
      <c r="GD681" s="104"/>
      <c r="GE681" s="104"/>
      <c r="GF681" s="104"/>
      <c r="GG681" s="104"/>
      <c r="GH681" s="104"/>
      <c r="GI681" s="104"/>
      <c r="GJ681" s="104"/>
      <c r="GK681" s="104"/>
      <c r="GL681" s="104"/>
      <c r="GM681" s="104"/>
      <c r="GN681" s="104"/>
      <c r="GO681" s="104"/>
      <c r="GP681" s="104"/>
      <c r="GQ681" s="104"/>
      <c r="GR681" s="104"/>
      <c r="GS681" s="104"/>
      <c r="GT681" s="104"/>
    </row>
    <row r="682" spans="8:202" s="6" customFormat="1">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c r="AJ682" s="104"/>
      <c r="AK682" s="104"/>
      <c r="AL682" s="104"/>
      <c r="AM682" s="104"/>
      <c r="AN682" s="104"/>
      <c r="AO682" s="104"/>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104"/>
      <c r="BN682" s="104"/>
      <c r="BO682" s="104"/>
      <c r="BP682" s="104"/>
      <c r="BQ682" s="104"/>
      <c r="BR682" s="104"/>
      <c r="BS682" s="104"/>
      <c r="BT682" s="104"/>
      <c r="BU682" s="104"/>
      <c r="BV682" s="104"/>
      <c r="BW682" s="104"/>
      <c r="BX682" s="104"/>
      <c r="BY682" s="104"/>
      <c r="BZ682" s="104"/>
      <c r="CA682" s="104"/>
      <c r="CB682" s="104"/>
      <c r="CC682" s="104"/>
      <c r="CD682" s="104"/>
      <c r="CE682" s="104"/>
      <c r="CF682" s="104"/>
      <c r="CG682" s="104"/>
      <c r="CH682" s="104"/>
      <c r="CI682" s="104"/>
      <c r="CJ682" s="104"/>
      <c r="CK682" s="104"/>
      <c r="CL682" s="104"/>
      <c r="CM682" s="104"/>
      <c r="CN682" s="104"/>
      <c r="CO682" s="104"/>
      <c r="CP682" s="104"/>
      <c r="CQ682" s="104"/>
      <c r="CR682" s="104"/>
      <c r="CS682" s="104"/>
      <c r="CT682" s="104"/>
      <c r="CU682" s="104"/>
      <c r="CV682" s="104"/>
      <c r="CW682" s="104"/>
      <c r="CX682" s="104"/>
      <c r="CY682" s="104"/>
      <c r="CZ682" s="104"/>
      <c r="DA682" s="104"/>
      <c r="DB682" s="104"/>
      <c r="DC682" s="104"/>
      <c r="DD682" s="104"/>
      <c r="DE682" s="104"/>
      <c r="DF682" s="104"/>
      <c r="DG682" s="104"/>
      <c r="DH682" s="104"/>
      <c r="DI682" s="104"/>
      <c r="DJ682" s="104"/>
      <c r="DK682" s="104"/>
      <c r="DL682" s="104"/>
      <c r="DM682" s="104"/>
      <c r="DN682" s="104"/>
      <c r="DO682" s="104"/>
      <c r="DP682" s="104"/>
      <c r="DQ682" s="104"/>
      <c r="DR682" s="104"/>
      <c r="DS682" s="104"/>
      <c r="DT682" s="104"/>
      <c r="DU682" s="104"/>
      <c r="DV682" s="104"/>
      <c r="DW682" s="104"/>
      <c r="DX682" s="104"/>
      <c r="DY682" s="104"/>
      <c r="DZ682" s="104"/>
      <c r="EA682" s="104"/>
      <c r="EB682" s="104"/>
      <c r="EC682" s="104"/>
      <c r="ED682" s="104"/>
      <c r="EE682" s="104"/>
      <c r="EF682" s="104"/>
      <c r="EG682" s="104"/>
      <c r="EH682" s="104"/>
      <c r="EI682" s="104"/>
      <c r="EJ682" s="104"/>
      <c r="EK682" s="104"/>
      <c r="EL682" s="104"/>
      <c r="EM682" s="104"/>
      <c r="EN682" s="104"/>
      <c r="EO682" s="104"/>
      <c r="EP682" s="104"/>
      <c r="EQ682" s="104"/>
      <c r="ER682" s="104"/>
      <c r="ES682" s="104"/>
      <c r="ET682" s="104"/>
      <c r="EU682" s="104"/>
      <c r="EV682" s="104"/>
      <c r="EW682" s="104"/>
      <c r="EX682" s="104"/>
      <c r="EY682" s="104"/>
      <c r="EZ682" s="104"/>
      <c r="FA682" s="104"/>
      <c r="FB682" s="104"/>
      <c r="FC682" s="104"/>
      <c r="FD682" s="104"/>
      <c r="FE682" s="104"/>
      <c r="FF682" s="104"/>
      <c r="FG682" s="104"/>
      <c r="FH682" s="104"/>
      <c r="FI682" s="104"/>
      <c r="FJ682" s="104"/>
      <c r="FK682" s="104"/>
      <c r="FL682" s="104"/>
      <c r="FM682" s="104"/>
      <c r="FN682" s="104"/>
      <c r="FO682" s="104"/>
      <c r="FP682" s="104"/>
      <c r="FQ682" s="104"/>
      <c r="FR682" s="104"/>
      <c r="FS682" s="104"/>
      <c r="FT682" s="104"/>
      <c r="FU682" s="104"/>
      <c r="FV682" s="104"/>
      <c r="FW682" s="104"/>
      <c r="FX682" s="104"/>
      <c r="FY682" s="104"/>
      <c r="FZ682" s="104"/>
      <c r="GA682" s="104"/>
      <c r="GB682" s="104"/>
      <c r="GC682" s="104"/>
      <c r="GD682" s="104"/>
      <c r="GE682" s="104"/>
      <c r="GF682" s="104"/>
      <c r="GG682" s="104"/>
      <c r="GH682" s="104"/>
      <c r="GI682" s="104"/>
      <c r="GJ682" s="104"/>
      <c r="GK682" s="104"/>
      <c r="GL682" s="104"/>
      <c r="GM682" s="104"/>
      <c r="GN682" s="104"/>
      <c r="GO682" s="104"/>
      <c r="GP682" s="104"/>
      <c r="GQ682" s="104"/>
      <c r="GR682" s="104"/>
      <c r="GS682" s="104"/>
      <c r="GT682" s="104"/>
    </row>
    <row r="683" spans="8:202" s="6" customFormat="1">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104"/>
      <c r="BN683" s="104"/>
      <c r="BO683" s="104"/>
      <c r="BP683" s="104"/>
      <c r="BQ683" s="104"/>
      <c r="BR683" s="104"/>
      <c r="BS683" s="104"/>
      <c r="BT683" s="104"/>
      <c r="BU683" s="104"/>
      <c r="BV683" s="104"/>
      <c r="BW683" s="104"/>
      <c r="BX683" s="104"/>
      <c r="BY683" s="104"/>
      <c r="BZ683" s="104"/>
      <c r="CA683" s="104"/>
      <c r="CB683" s="104"/>
      <c r="CC683" s="104"/>
      <c r="CD683" s="104"/>
      <c r="CE683" s="104"/>
      <c r="CF683" s="104"/>
      <c r="CG683" s="104"/>
      <c r="CH683" s="104"/>
      <c r="CI683" s="104"/>
      <c r="CJ683" s="104"/>
      <c r="CK683" s="104"/>
      <c r="CL683" s="104"/>
      <c r="CM683" s="104"/>
      <c r="CN683" s="104"/>
      <c r="CO683" s="104"/>
      <c r="CP683" s="104"/>
      <c r="CQ683" s="104"/>
      <c r="CR683" s="104"/>
      <c r="CS683" s="104"/>
      <c r="CT683" s="104"/>
      <c r="CU683" s="104"/>
      <c r="CV683" s="104"/>
      <c r="CW683" s="104"/>
      <c r="CX683" s="104"/>
      <c r="CY683" s="104"/>
      <c r="CZ683" s="104"/>
      <c r="DA683" s="104"/>
      <c r="DB683" s="104"/>
      <c r="DC683" s="104"/>
      <c r="DD683" s="104"/>
      <c r="DE683" s="104"/>
      <c r="DF683" s="104"/>
      <c r="DG683" s="104"/>
      <c r="DH683" s="104"/>
      <c r="DI683" s="104"/>
      <c r="DJ683" s="104"/>
      <c r="DK683" s="104"/>
      <c r="DL683" s="104"/>
      <c r="DM683" s="104"/>
      <c r="DN683" s="104"/>
      <c r="DO683" s="104"/>
      <c r="DP683" s="104"/>
      <c r="DQ683" s="104"/>
      <c r="DR683" s="104"/>
      <c r="DS683" s="104"/>
      <c r="DT683" s="104"/>
      <c r="DU683" s="104"/>
      <c r="DV683" s="104"/>
      <c r="DW683" s="104"/>
      <c r="DX683" s="104"/>
      <c r="DY683" s="104"/>
      <c r="DZ683" s="104"/>
      <c r="EA683" s="104"/>
      <c r="EB683" s="104"/>
      <c r="EC683" s="104"/>
      <c r="ED683" s="104"/>
      <c r="EE683" s="104"/>
      <c r="EF683" s="104"/>
      <c r="EG683" s="104"/>
      <c r="EH683" s="104"/>
      <c r="EI683" s="104"/>
      <c r="EJ683" s="104"/>
      <c r="EK683" s="104"/>
      <c r="EL683" s="104"/>
      <c r="EM683" s="104"/>
      <c r="EN683" s="104"/>
      <c r="EO683" s="104"/>
      <c r="EP683" s="104"/>
      <c r="EQ683" s="104"/>
      <c r="ER683" s="104"/>
      <c r="ES683" s="104"/>
      <c r="ET683" s="104"/>
      <c r="EU683" s="104"/>
      <c r="EV683" s="104"/>
      <c r="EW683" s="104"/>
      <c r="EX683" s="104"/>
      <c r="EY683" s="104"/>
      <c r="EZ683" s="104"/>
      <c r="FA683" s="104"/>
      <c r="FB683" s="104"/>
      <c r="FC683" s="104"/>
      <c r="FD683" s="104"/>
      <c r="FE683" s="104"/>
      <c r="FF683" s="104"/>
      <c r="FG683" s="104"/>
      <c r="FH683" s="104"/>
      <c r="FI683" s="104"/>
      <c r="FJ683" s="104"/>
      <c r="FK683" s="104"/>
      <c r="FL683" s="104"/>
      <c r="FM683" s="104"/>
      <c r="FN683" s="104"/>
      <c r="FO683" s="104"/>
      <c r="FP683" s="104"/>
      <c r="FQ683" s="104"/>
      <c r="FR683" s="104"/>
      <c r="FS683" s="104"/>
      <c r="FT683" s="104"/>
      <c r="FU683" s="104"/>
      <c r="FV683" s="104"/>
      <c r="FW683" s="104"/>
      <c r="FX683" s="104"/>
      <c r="FY683" s="104"/>
      <c r="FZ683" s="104"/>
      <c r="GA683" s="104"/>
      <c r="GB683" s="104"/>
      <c r="GC683" s="104"/>
      <c r="GD683" s="104"/>
      <c r="GE683" s="104"/>
      <c r="GF683" s="104"/>
      <c r="GG683" s="104"/>
      <c r="GH683" s="104"/>
      <c r="GI683" s="104"/>
      <c r="GJ683" s="104"/>
      <c r="GK683" s="104"/>
      <c r="GL683" s="104"/>
      <c r="GM683" s="104"/>
      <c r="GN683" s="104"/>
      <c r="GO683" s="104"/>
      <c r="GP683" s="104"/>
      <c r="GQ683" s="104"/>
      <c r="GR683" s="104"/>
      <c r="GS683" s="104"/>
      <c r="GT683" s="104"/>
    </row>
    <row r="684" spans="8:202" s="6" customFormat="1">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4"/>
      <c r="AN684" s="104"/>
      <c r="AO684" s="104"/>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104"/>
      <c r="BN684" s="104"/>
      <c r="BO684" s="104"/>
      <c r="BP684" s="104"/>
      <c r="BQ684" s="104"/>
      <c r="BR684" s="104"/>
      <c r="BS684" s="104"/>
      <c r="BT684" s="104"/>
      <c r="BU684" s="104"/>
      <c r="BV684" s="104"/>
      <c r="BW684" s="104"/>
      <c r="BX684" s="104"/>
      <c r="BY684" s="104"/>
      <c r="BZ684" s="104"/>
      <c r="CA684" s="104"/>
      <c r="CB684" s="104"/>
      <c r="CC684" s="104"/>
      <c r="CD684" s="104"/>
      <c r="CE684" s="104"/>
      <c r="CF684" s="104"/>
      <c r="CG684" s="104"/>
      <c r="CH684" s="104"/>
      <c r="CI684" s="104"/>
      <c r="CJ684" s="104"/>
      <c r="CK684" s="104"/>
      <c r="CL684" s="104"/>
      <c r="CM684" s="104"/>
      <c r="CN684" s="104"/>
      <c r="CO684" s="104"/>
      <c r="CP684" s="104"/>
      <c r="CQ684" s="104"/>
      <c r="CR684" s="104"/>
      <c r="CS684" s="104"/>
      <c r="CT684" s="104"/>
      <c r="CU684" s="104"/>
      <c r="CV684" s="104"/>
      <c r="CW684" s="104"/>
      <c r="CX684" s="104"/>
      <c r="CY684" s="104"/>
      <c r="CZ684" s="104"/>
      <c r="DA684" s="104"/>
      <c r="DB684" s="104"/>
      <c r="DC684" s="104"/>
      <c r="DD684" s="104"/>
      <c r="DE684" s="104"/>
      <c r="DF684" s="104"/>
      <c r="DG684" s="104"/>
      <c r="DH684" s="104"/>
      <c r="DI684" s="104"/>
      <c r="DJ684" s="104"/>
      <c r="DK684" s="104"/>
      <c r="DL684" s="104"/>
      <c r="DM684" s="104"/>
      <c r="DN684" s="104"/>
      <c r="DO684" s="104"/>
      <c r="DP684" s="104"/>
      <c r="DQ684" s="104"/>
      <c r="DR684" s="104"/>
      <c r="DS684" s="104"/>
      <c r="DT684" s="104"/>
      <c r="DU684" s="104"/>
      <c r="DV684" s="104"/>
      <c r="DW684" s="104"/>
      <c r="DX684" s="104"/>
      <c r="DY684" s="104"/>
      <c r="DZ684" s="104"/>
      <c r="EA684" s="104"/>
      <c r="EB684" s="104"/>
      <c r="EC684" s="104"/>
      <c r="ED684" s="104"/>
      <c r="EE684" s="104"/>
      <c r="EF684" s="104"/>
      <c r="EG684" s="104"/>
      <c r="EH684" s="104"/>
      <c r="EI684" s="104"/>
      <c r="EJ684" s="104"/>
      <c r="EK684" s="104"/>
      <c r="EL684" s="104"/>
      <c r="EM684" s="104"/>
      <c r="EN684" s="104"/>
      <c r="EO684" s="104"/>
      <c r="EP684" s="104"/>
      <c r="EQ684" s="104"/>
      <c r="ER684" s="104"/>
      <c r="ES684" s="104"/>
      <c r="ET684" s="104"/>
      <c r="EU684" s="104"/>
      <c r="EV684" s="104"/>
      <c r="EW684" s="104"/>
      <c r="EX684" s="104"/>
      <c r="EY684" s="104"/>
      <c r="EZ684" s="104"/>
      <c r="FA684" s="104"/>
      <c r="FB684" s="104"/>
      <c r="FC684" s="104"/>
      <c r="FD684" s="104"/>
      <c r="FE684" s="104"/>
      <c r="FF684" s="104"/>
      <c r="FG684" s="104"/>
      <c r="FH684" s="104"/>
      <c r="FI684" s="104"/>
      <c r="FJ684" s="104"/>
      <c r="FK684" s="104"/>
      <c r="FL684" s="104"/>
      <c r="FM684" s="104"/>
      <c r="FN684" s="104"/>
      <c r="FO684" s="104"/>
      <c r="FP684" s="104"/>
      <c r="FQ684" s="104"/>
      <c r="FR684" s="104"/>
      <c r="FS684" s="104"/>
      <c r="FT684" s="104"/>
      <c r="FU684" s="104"/>
      <c r="FV684" s="104"/>
      <c r="FW684" s="104"/>
      <c r="FX684" s="104"/>
      <c r="FY684" s="104"/>
      <c r="FZ684" s="104"/>
      <c r="GA684" s="104"/>
      <c r="GB684" s="104"/>
      <c r="GC684" s="104"/>
      <c r="GD684" s="104"/>
      <c r="GE684" s="104"/>
      <c r="GF684" s="104"/>
      <c r="GG684" s="104"/>
      <c r="GH684" s="104"/>
      <c r="GI684" s="104"/>
      <c r="GJ684" s="104"/>
      <c r="GK684" s="104"/>
      <c r="GL684" s="104"/>
      <c r="GM684" s="104"/>
      <c r="GN684" s="104"/>
      <c r="GO684" s="104"/>
      <c r="GP684" s="104"/>
      <c r="GQ684" s="104"/>
      <c r="GR684" s="104"/>
      <c r="GS684" s="104"/>
      <c r="GT684" s="104"/>
    </row>
    <row r="685" spans="8:202" s="6" customFormat="1">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c r="AJ685" s="104"/>
      <c r="AK685" s="104"/>
      <c r="AL685" s="104"/>
      <c r="AM685" s="104"/>
      <c r="AN685" s="104"/>
      <c r="AO685" s="104"/>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104"/>
      <c r="BN685" s="104"/>
      <c r="BO685" s="104"/>
      <c r="BP685" s="104"/>
      <c r="BQ685" s="104"/>
      <c r="BR685" s="104"/>
      <c r="BS685" s="104"/>
      <c r="BT685" s="104"/>
      <c r="BU685" s="104"/>
      <c r="BV685" s="104"/>
      <c r="BW685" s="104"/>
      <c r="BX685" s="104"/>
      <c r="BY685" s="104"/>
      <c r="BZ685" s="104"/>
      <c r="CA685" s="104"/>
      <c r="CB685" s="104"/>
      <c r="CC685" s="104"/>
      <c r="CD685" s="104"/>
      <c r="CE685" s="104"/>
      <c r="CF685" s="104"/>
      <c r="CG685" s="104"/>
      <c r="CH685" s="104"/>
      <c r="CI685" s="104"/>
      <c r="CJ685" s="104"/>
      <c r="CK685" s="104"/>
      <c r="CL685" s="104"/>
      <c r="CM685" s="104"/>
      <c r="CN685" s="104"/>
      <c r="CO685" s="104"/>
      <c r="CP685" s="104"/>
      <c r="CQ685" s="104"/>
      <c r="CR685" s="104"/>
      <c r="CS685" s="104"/>
      <c r="CT685" s="104"/>
      <c r="CU685" s="104"/>
      <c r="CV685" s="104"/>
      <c r="CW685" s="104"/>
      <c r="CX685" s="104"/>
      <c r="CY685" s="104"/>
      <c r="CZ685" s="104"/>
      <c r="DA685" s="104"/>
      <c r="DB685" s="104"/>
      <c r="DC685" s="104"/>
      <c r="DD685" s="104"/>
      <c r="DE685" s="104"/>
      <c r="DF685" s="104"/>
      <c r="DG685" s="104"/>
      <c r="DH685" s="104"/>
      <c r="DI685" s="104"/>
      <c r="DJ685" s="104"/>
      <c r="DK685" s="104"/>
      <c r="DL685" s="104"/>
      <c r="DM685" s="104"/>
      <c r="DN685" s="104"/>
      <c r="DO685" s="104"/>
      <c r="DP685" s="104"/>
      <c r="DQ685" s="104"/>
      <c r="DR685" s="104"/>
      <c r="DS685" s="104"/>
      <c r="DT685" s="104"/>
      <c r="DU685" s="104"/>
      <c r="DV685" s="104"/>
      <c r="DW685" s="104"/>
      <c r="DX685" s="104"/>
      <c r="DY685" s="104"/>
      <c r="DZ685" s="104"/>
      <c r="EA685" s="104"/>
      <c r="EB685" s="104"/>
      <c r="EC685" s="104"/>
      <c r="ED685" s="104"/>
      <c r="EE685" s="104"/>
      <c r="EF685" s="104"/>
      <c r="EG685" s="104"/>
      <c r="EH685" s="104"/>
      <c r="EI685" s="104"/>
      <c r="EJ685" s="104"/>
      <c r="EK685" s="104"/>
      <c r="EL685" s="104"/>
      <c r="EM685" s="104"/>
      <c r="EN685" s="104"/>
      <c r="EO685" s="104"/>
      <c r="EP685" s="104"/>
      <c r="EQ685" s="104"/>
      <c r="ER685" s="104"/>
      <c r="ES685" s="104"/>
      <c r="ET685" s="104"/>
      <c r="EU685" s="104"/>
      <c r="EV685" s="104"/>
      <c r="EW685" s="104"/>
      <c r="EX685" s="104"/>
      <c r="EY685" s="104"/>
      <c r="EZ685" s="104"/>
      <c r="FA685" s="104"/>
      <c r="FB685" s="104"/>
      <c r="FC685" s="104"/>
      <c r="FD685" s="104"/>
      <c r="FE685" s="104"/>
      <c r="FF685" s="104"/>
      <c r="FG685" s="104"/>
      <c r="FH685" s="104"/>
      <c r="FI685" s="104"/>
      <c r="FJ685" s="104"/>
      <c r="FK685" s="104"/>
      <c r="FL685" s="104"/>
      <c r="FM685" s="104"/>
      <c r="FN685" s="104"/>
      <c r="FO685" s="104"/>
      <c r="FP685" s="104"/>
      <c r="FQ685" s="104"/>
      <c r="FR685" s="104"/>
      <c r="FS685" s="104"/>
      <c r="FT685" s="104"/>
      <c r="FU685" s="104"/>
      <c r="FV685" s="104"/>
      <c r="FW685" s="104"/>
      <c r="FX685" s="104"/>
      <c r="FY685" s="104"/>
      <c r="FZ685" s="104"/>
      <c r="GA685" s="104"/>
      <c r="GB685" s="104"/>
      <c r="GC685" s="104"/>
      <c r="GD685" s="104"/>
      <c r="GE685" s="104"/>
      <c r="GF685" s="104"/>
      <c r="GG685" s="104"/>
      <c r="GH685" s="104"/>
      <c r="GI685" s="104"/>
      <c r="GJ685" s="104"/>
      <c r="GK685" s="104"/>
      <c r="GL685" s="104"/>
      <c r="GM685" s="104"/>
      <c r="GN685" s="104"/>
      <c r="GO685" s="104"/>
      <c r="GP685" s="104"/>
      <c r="GQ685" s="104"/>
      <c r="GR685" s="104"/>
      <c r="GS685" s="104"/>
      <c r="GT685" s="104"/>
    </row>
    <row r="686" spans="8:202" s="6" customFormat="1">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104"/>
      <c r="AL686" s="104"/>
      <c r="AM686" s="104"/>
      <c r="AN686" s="104"/>
      <c r="AO686" s="104"/>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104"/>
      <c r="BN686" s="104"/>
      <c r="BO686" s="104"/>
      <c r="BP686" s="104"/>
      <c r="BQ686" s="104"/>
      <c r="BR686" s="104"/>
      <c r="BS686" s="104"/>
      <c r="BT686" s="104"/>
      <c r="BU686" s="104"/>
      <c r="BV686" s="104"/>
      <c r="BW686" s="104"/>
      <c r="BX686" s="104"/>
      <c r="BY686" s="104"/>
      <c r="BZ686" s="104"/>
      <c r="CA686" s="104"/>
      <c r="CB686" s="104"/>
      <c r="CC686" s="104"/>
      <c r="CD686" s="104"/>
      <c r="CE686" s="104"/>
      <c r="CF686" s="104"/>
      <c r="CG686" s="104"/>
      <c r="CH686" s="104"/>
      <c r="CI686" s="104"/>
      <c r="CJ686" s="104"/>
      <c r="CK686" s="104"/>
      <c r="CL686" s="104"/>
      <c r="CM686" s="104"/>
      <c r="CN686" s="104"/>
      <c r="CO686" s="104"/>
      <c r="CP686" s="104"/>
      <c r="CQ686" s="104"/>
      <c r="CR686" s="104"/>
      <c r="CS686" s="104"/>
      <c r="CT686" s="104"/>
      <c r="CU686" s="104"/>
      <c r="CV686" s="104"/>
      <c r="CW686" s="104"/>
      <c r="CX686" s="104"/>
      <c r="CY686" s="104"/>
      <c r="CZ686" s="104"/>
      <c r="DA686" s="104"/>
      <c r="DB686" s="104"/>
      <c r="DC686" s="104"/>
      <c r="DD686" s="104"/>
      <c r="DE686" s="104"/>
      <c r="DF686" s="104"/>
      <c r="DG686" s="104"/>
      <c r="DH686" s="104"/>
      <c r="DI686" s="104"/>
      <c r="DJ686" s="104"/>
      <c r="DK686" s="104"/>
      <c r="DL686" s="104"/>
      <c r="DM686" s="104"/>
      <c r="DN686" s="104"/>
      <c r="DO686" s="104"/>
      <c r="DP686" s="104"/>
      <c r="DQ686" s="104"/>
      <c r="DR686" s="104"/>
      <c r="DS686" s="104"/>
      <c r="DT686" s="104"/>
      <c r="DU686" s="104"/>
      <c r="DV686" s="104"/>
      <c r="DW686" s="104"/>
      <c r="DX686" s="104"/>
      <c r="DY686" s="104"/>
      <c r="DZ686" s="104"/>
      <c r="EA686" s="104"/>
      <c r="EB686" s="104"/>
      <c r="EC686" s="104"/>
      <c r="ED686" s="104"/>
      <c r="EE686" s="104"/>
      <c r="EF686" s="104"/>
      <c r="EG686" s="104"/>
      <c r="EH686" s="104"/>
      <c r="EI686" s="104"/>
      <c r="EJ686" s="104"/>
      <c r="EK686" s="104"/>
      <c r="EL686" s="104"/>
      <c r="EM686" s="104"/>
      <c r="EN686" s="104"/>
      <c r="EO686" s="104"/>
      <c r="EP686" s="104"/>
      <c r="EQ686" s="104"/>
      <c r="ER686" s="104"/>
      <c r="ES686" s="104"/>
      <c r="ET686" s="104"/>
      <c r="EU686" s="104"/>
      <c r="EV686" s="104"/>
      <c r="EW686" s="104"/>
      <c r="EX686" s="104"/>
      <c r="EY686" s="104"/>
      <c r="EZ686" s="104"/>
      <c r="FA686" s="104"/>
      <c r="FB686" s="104"/>
      <c r="FC686" s="104"/>
      <c r="FD686" s="104"/>
      <c r="FE686" s="104"/>
      <c r="FF686" s="104"/>
      <c r="FG686" s="104"/>
      <c r="FH686" s="104"/>
      <c r="FI686" s="104"/>
      <c r="FJ686" s="104"/>
      <c r="FK686" s="104"/>
      <c r="FL686" s="104"/>
      <c r="FM686" s="104"/>
      <c r="FN686" s="104"/>
      <c r="FO686" s="104"/>
      <c r="FP686" s="104"/>
      <c r="FQ686" s="104"/>
      <c r="FR686" s="104"/>
      <c r="FS686" s="104"/>
      <c r="FT686" s="104"/>
      <c r="FU686" s="104"/>
      <c r="FV686" s="104"/>
      <c r="FW686" s="104"/>
      <c r="FX686" s="104"/>
      <c r="FY686" s="104"/>
      <c r="FZ686" s="104"/>
      <c r="GA686" s="104"/>
      <c r="GB686" s="104"/>
      <c r="GC686" s="104"/>
      <c r="GD686" s="104"/>
      <c r="GE686" s="104"/>
      <c r="GF686" s="104"/>
      <c r="GG686" s="104"/>
      <c r="GH686" s="104"/>
      <c r="GI686" s="104"/>
      <c r="GJ686" s="104"/>
      <c r="GK686" s="104"/>
      <c r="GL686" s="104"/>
      <c r="GM686" s="104"/>
      <c r="GN686" s="104"/>
      <c r="GO686" s="104"/>
      <c r="GP686" s="104"/>
      <c r="GQ686" s="104"/>
      <c r="GR686" s="104"/>
      <c r="GS686" s="104"/>
      <c r="GT686" s="104"/>
    </row>
    <row r="687" spans="8:202" s="6" customFormat="1">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c r="BB687" s="104"/>
      <c r="BC687" s="104"/>
      <c r="BD687" s="104"/>
      <c r="BE687" s="104"/>
      <c r="BF687" s="104"/>
      <c r="BG687" s="104"/>
      <c r="BH687" s="104"/>
      <c r="BI687" s="104"/>
      <c r="BJ687" s="104"/>
      <c r="BK687" s="104"/>
      <c r="BL687" s="104"/>
      <c r="BM687" s="104"/>
      <c r="BN687" s="104"/>
      <c r="BO687" s="104"/>
      <c r="BP687" s="104"/>
      <c r="BQ687" s="104"/>
      <c r="BR687" s="104"/>
      <c r="BS687" s="104"/>
      <c r="BT687" s="104"/>
      <c r="BU687" s="104"/>
      <c r="BV687" s="104"/>
      <c r="BW687" s="104"/>
      <c r="BX687" s="104"/>
      <c r="BY687" s="104"/>
      <c r="BZ687" s="104"/>
      <c r="CA687" s="104"/>
      <c r="CB687" s="104"/>
      <c r="CC687" s="104"/>
      <c r="CD687" s="104"/>
      <c r="CE687" s="104"/>
      <c r="CF687" s="104"/>
      <c r="CG687" s="104"/>
      <c r="CH687" s="104"/>
      <c r="CI687" s="104"/>
      <c r="CJ687" s="104"/>
      <c r="CK687" s="104"/>
      <c r="CL687" s="104"/>
      <c r="CM687" s="104"/>
      <c r="CN687" s="104"/>
      <c r="CO687" s="104"/>
      <c r="CP687" s="104"/>
      <c r="CQ687" s="104"/>
      <c r="CR687" s="104"/>
      <c r="CS687" s="104"/>
      <c r="CT687" s="104"/>
      <c r="CU687" s="104"/>
      <c r="CV687" s="104"/>
      <c r="CW687" s="104"/>
      <c r="CX687" s="104"/>
      <c r="CY687" s="104"/>
      <c r="CZ687" s="104"/>
      <c r="DA687" s="104"/>
      <c r="DB687" s="104"/>
      <c r="DC687" s="104"/>
      <c r="DD687" s="104"/>
      <c r="DE687" s="104"/>
      <c r="DF687" s="104"/>
      <c r="DG687" s="104"/>
      <c r="DH687" s="104"/>
      <c r="DI687" s="104"/>
      <c r="DJ687" s="104"/>
      <c r="DK687" s="104"/>
      <c r="DL687" s="104"/>
      <c r="DM687" s="104"/>
      <c r="DN687" s="104"/>
      <c r="DO687" s="104"/>
      <c r="DP687" s="104"/>
      <c r="DQ687" s="104"/>
      <c r="DR687" s="104"/>
      <c r="DS687" s="104"/>
      <c r="DT687" s="104"/>
      <c r="DU687" s="104"/>
      <c r="DV687" s="104"/>
      <c r="DW687" s="104"/>
      <c r="DX687" s="104"/>
      <c r="DY687" s="104"/>
      <c r="DZ687" s="104"/>
      <c r="EA687" s="104"/>
      <c r="EB687" s="104"/>
      <c r="EC687" s="104"/>
      <c r="ED687" s="104"/>
      <c r="EE687" s="104"/>
      <c r="EF687" s="104"/>
      <c r="EG687" s="104"/>
      <c r="EH687" s="104"/>
      <c r="EI687" s="104"/>
      <c r="EJ687" s="104"/>
      <c r="EK687" s="104"/>
      <c r="EL687" s="104"/>
      <c r="EM687" s="104"/>
      <c r="EN687" s="104"/>
      <c r="EO687" s="104"/>
      <c r="EP687" s="104"/>
      <c r="EQ687" s="104"/>
      <c r="ER687" s="104"/>
      <c r="ES687" s="104"/>
      <c r="ET687" s="104"/>
      <c r="EU687" s="104"/>
      <c r="EV687" s="104"/>
      <c r="EW687" s="104"/>
      <c r="EX687" s="104"/>
      <c r="EY687" s="104"/>
      <c r="EZ687" s="104"/>
      <c r="FA687" s="104"/>
      <c r="FB687" s="104"/>
      <c r="FC687" s="104"/>
      <c r="FD687" s="104"/>
      <c r="FE687" s="104"/>
      <c r="FF687" s="104"/>
      <c r="FG687" s="104"/>
      <c r="FH687" s="104"/>
      <c r="FI687" s="104"/>
      <c r="FJ687" s="104"/>
      <c r="FK687" s="104"/>
      <c r="FL687" s="104"/>
      <c r="FM687" s="104"/>
      <c r="FN687" s="104"/>
      <c r="FO687" s="104"/>
      <c r="FP687" s="104"/>
      <c r="FQ687" s="104"/>
      <c r="FR687" s="104"/>
      <c r="FS687" s="104"/>
      <c r="FT687" s="104"/>
      <c r="FU687" s="104"/>
      <c r="FV687" s="104"/>
      <c r="FW687" s="104"/>
      <c r="FX687" s="104"/>
      <c r="FY687" s="104"/>
      <c r="FZ687" s="104"/>
      <c r="GA687" s="104"/>
      <c r="GB687" s="104"/>
      <c r="GC687" s="104"/>
      <c r="GD687" s="104"/>
      <c r="GE687" s="104"/>
      <c r="GF687" s="104"/>
      <c r="GG687" s="104"/>
      <c r="GH687" s="104"/>
      <c r="GI687" s="104"/>
      <c r="GJ687" s="104"/>
      <c r="GK687" s="104"/>
      <c r="GL687" s="104"/>
      <c r="GM687" s="104"/>
      <c r="GN687" s="104"/>
      <c r="GO687" s="104"/>
      <c r="GP687" s="104"/>
      <c r="GQ687" s="104"/>
      <c r="GR687" s="104"/>
      <c r="GS687" s="104"/>
      <c r="GT687" s="104"/>
    </row>
    <row r="688" spans="8:202" s="6" customFormat="1">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c r="BM688" s="104"/>
      <c r="BN688" s="104"/>
      <c r="BO688" s="104"/>
      <c r="BP688" s="104"/>
      <c r="BQ688" s="104"/>
      <c r="BR688" s="104"/>
      <c r="BS688" s="104"/>
      <c r="BT688" s="104"/>
      <c r="BU688" s="104"/>
      <c r="BV688" s="104"/>
      <c r="BW688" s="104"/>
      <c r="BX688" s="104"/>
      <c r="BY688" s="104"/>
      <c r="BZ688" s="104"/>
      <c r="CA688" s="104"/>
      <c r="CB688" s="104"/>
      <c r="CC688" s="104"/>
      <c r="CD688" s="104"/>
      <c r="CE688" s="104"/>
      <c r="CF688" s="104"/>
      <c r="CG688" s="104"/>
      <c r="CH688" s="104"/>
      <c r="CI688" s="104"/>
      <c r="CJ688" s="104"/>
      <c r="CK688" s="104"/>
      <c r="CL688" s="104"/>
      <c r="CM688" s="104"/>
      <c r="CN688" s="104"/>
      <c r="CO688" s="104"/>
      <c r="CP688" s="104"/>
      <c r="CQ688" s="104"/>
      <c r="CR688" s="104"/>
      <c r="CS688" s="104"/>
      <c r="CT688" s="104"/>
      <c r="CU688" s="104"/>
      <c r="CV688" s="104"/>
      <c r="CW688" s="104"/>
      <c r="CX688" s="104"/>
      <c r="CY688" s="104"/>
      <c r="CZ688" s="104"/>
      <c r="DA688" s="104"/>
      <c r="DB688" s="104"/>
      <c r="DC688" s="104"/>
      <c r="DD688" s="104"/>
      <c r="DE688" s="104"/>
      <c r="DF688" s="104"/>
      <c r="DG688" s="104"/>
      <c r="DH688" s="104"/>
      <c r="DI688" s="104"/>
      <c r="DJ688" s="104"/>
      <c r="DK688" s="104"/>
      <c r="DL688" s="104"/>
      <c r="DM688" s="104"/>
      <c r="DN688" s="104"/>
      <c r="DO688" s="104"/>
      <c r="DP688" s="104"/>
      <c r="DQ688" s="104"/>
      <c r="DR688" s="104"/>
      <c r="DS688" s="104"/>
      <c r="DT688" s="104"/>
      <c r="DU688" s="104"/>
      <c r="DV688" s="104"/>
      <c r="DW688" s="104"/>
      <c r="DX688" s="104"/>
      <c r="DY688" s="104"/>
      <c r="DZ688" s="104"/>
      <c r="EA688" s="104"/>
      <c r="EB688" s="104"/>
      <c r="EC688" s="104"/>
      <c r="ED688" s="104"/>
      <c r="EE688" s="104"/>
      <c r="EF688" s="104"/>
      <c r="EG688" s="104"/>
      <c r="EH688" s="104"/>
      <c r="EI688" s="104"/>
      <c r="EJ688" s="104"/>
      <c r="EK688" s="104"/>
      <c r="EL688" s="104"/>
      <c r="EM688" s="104"/>
      <c r="EN688" s="104"/>
      <c r="EO688" s="104"/>
      <c r="EP688" s="104"/>
      <c r="EQ688" s="104"/>
      <c r="ER688" s="104"/>
      <c r="ES688" s="104"/>
      <c r="ET688" s="104"/>
      <c r="EU688" s="104"/>
      <c r="EV688" s="104"/>
      <c r="EW688" s="104"/>
      <c r="EX688" s="104"/>
      <c r="EY688" s="104"/>
      <c r="EZ688" s="104"/>
      <c r="FA688" s="104"/>
      <c r="FB688" s="104"/>
      <c r="FC688" s="104"/>
      <c r="FD688" s="104"/>
      <c r="FE688" s="104"/>
      <c r="FF688" s="104"/>
      <c r="FG688" s="104"/>
      <c r="FH688" s="104"/>
      <c r="FI688" s="104"/>
      <c r="FJ688" s="104"/>
      <c r="FK688" s="104"/>
      <c r="FL688" s="104"/>
      <c r="FM688" s="104"/>
      <c r="FN688" s="104"/>
      <c r="FO688" s="104"/>
      <c r="FP688" s="104"/>
      <c r="FQ688" s="104"/>
      <c r="FR688" s="104"/>
      <c r="FS688" s="104"/>
      <c r="FT688" s="104"/>
      <c r="FU688" s="104"/>
      <c r="FV688" s="104"/>
      <c r="FW688" s="104"/>
      <c r="FX688" s="104"/>
      <c r="FY688" s="104"/>
      <c r="FZ688" s="104"/>
      <c r="GA688" s="104"/>
      <c r="GB688" s="104"/>
      <c r="GC688" s="104"/>
      <c r="GD688" s="104"/>
      <c r="GE688" s="104"/>
      <c r="GF688" s="104"/>
      <c r="GG688" s="104"/>
      <c r="GH688" s="104"/>
      <c r="GI688" s="104"/>
      <c r="GJ688" s="104"/>
      <c r="GK688" s="104"/>
      <c r="GL688" s="104"/>
      <c r="GM688" s="104"/>
      <c r="GN688" s="104"/>
      <c r="GO688" s="104"/>
      <c r="GP688" s="104"/>
      <c r="GQ688" s="104"/>
      <c r="GR688" s="104"/>
      <c r="GS688" s="104"/>
      <c r="GT688" s="104"/>
    </row>
    <row r="689" spans="8:202" s="6" customFormat="1">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c r="AJ689" s="104"/>
      <c r="AK689" s="104"/>
      <c r="AL689" s="104"/>
      <c r="AM689" s="104"/>
      <c r="AN689" s="104"/>
      <c r="AO689" s="104"/>
      <c r="AP689" s="104"/>
      <c r="AQ689" s="104"/>
      <c r="AR689" s="104"/>
      <c r="AS689" s="104"/>
      <c r="AT689" s="104"/>
      <c r="AU689" s="104"/>
      <c r="AV689" s="104"/>
      <c r="AW689" s="104"/>
      <c r="AX689" s="104"/>
      <c r="AY689" s="104"/>
      <c r="AZ689" s="104"/>
      <c r="BA689" s="104"/>
      <c r="BB689" s="104"/>
      <c r="BC689" s="104"/>
      <c r="BD689" s="104"/>
      <c r="BE689" s="104"/>
      <c r="BF689" s="104"/>
      <c r="BG689" s="104"/>
      <c r="BH689" s="104"/>
      <c r="BI689" s="104"/>
      <c r="BJ689" s="104"/>
      <c r="BK689" s="104"/>
      <c r="BL689" s="104"/>
      <c r="BM689" s="104"/>
      <c r="BN689" s="104"/>
      <c r="BO689" s="104"/>
      <c r="BP689" s="104"/>
      <c r="BQ689" s="104"/>
      <c r="BR689" s="104"/>
      <c r="BS689" s="104"/>
      <c r="BT689" s="104"/>
      <c r="BU689" s="104"/>
      <c r="BV689" s="104"/>
      <c r="BW689" s="104"/>
      <c r="BX689" s="104"/>
      <c r="BY689" s="104"/>
      <c r="BZ689" s="104"/>
      <c r="CA689" s="104"/>
      <c r="CB689" s="104"/>
      <c r="CC689" s="104"/>
      <c r="CD689" s="104"/>
      <c r="CE689" s="104"/>
      <c r="CF689" s="104"/>
      <c r="CG689" s="104"/>
      <c r="CH689" s="104"/>
      <c r="CI689" s="104"/>
      <c r="CJ689" s="104"/>
      <c r="CK689" s="104"/>
      <c r="CL689" s="104"/>
      <c r="CM689" s="104"/>
      <c r="CN689" s="104"/>
      <c r="CO689" s="104"/>
      <c r="CP689" s="104"/>
      <c r="CQ689" s="104"/>
      <c r="CR689" s="104"/>
      <c r="CS689" s="104"/>
      <c r="CT689" s="104"/>
      <c r="CU689" s="104"/>
      <c r="CV689" s="104"/>
      <c r="CW689" s="104"/>
      <c r="CX689" s="104"/>
      <c r="CY689" s="104"/>
      <c r="CZ689" s="104"/>
      <c r="DA689" s="104"/>
      <c r="DB689" s="104"/>
      <c r="DC689" s="104"/>
      <c r="DD689" s="104"/>
      <c r="DE689" s="104"/>
      <c r="DF689" s="104"/>
      <c r="DG689" s="104"/>
      <c r="DH689" s="104"/>
      <c r="DI689" s="104"/>
      <c r="DJ689" s="104"/>
      <c r="DK689" s="104"/>
      <c r="DL689" s="104"/>
      <c r="DM689" s="104"/>
      <c r="DN689" s="104"/>
      <c r="DO689" s="104"/>
      <c r="DP689" s="104"/>
      <c r="DQ689" s="104"/>
      <c r="DR689" s="104"/>
      <c r="DS689" s="104"/>
      <c r="DT689" s="104"/>
      <c r="DU689" s="104"/>
      <c r="DV689" s="104"/>
      <c r="DW689" s="104"/>
      <c r="DX689" s="104"/>
      <c r="DY689" s="104"/>
      <c r="DZ689" s="104"/>
      <c r="EA689" s="104"/>
      <c r="EB689" s="104"/>
      <c r="EC689" s="104"/>
      <c r="ED689" s="104"/>
      <c r="EE689" s="104"/>
      <c r="EF689" s="104"/>
      <c r="EG689" s="104"/>
      <c r="EH689" s="104"/>
      <c r="EI689" s="104"/>
      <c r="EJ689" s="104"/>
      <c r="EK689" s="104"/>
      <c r="EL689" s="104"/>
      <c r="EM689" s="104"/>
      <c r="EN689" s="104"/>
      <c r="EO689" s="104"/>
      <c r="EP689" s="104"/>
      <c r="EQ689" s="104"/>
      <c r="ER689" s="104"/>
      <c r="ES689" s="104"/>
      <c r="ET689" s="104"/>
      <c r="EU689" s="104"/>
      <c r="EV689" s="104"/>
      <c r="EW689" s="104"/>
      <c r="EX689" s="104"/>
      <c r="EY689" s="104"/>
      <c r="EZ689" s="104"/>
      <c r="FA689" s="104"/>
      <c r="FB689" s="104"/>
      <c r="FC689" s="104"/>
      <c r="FD689" s="104"/>
      <c r="FE689" s="104"/>
      <c r="FF689" s="104"/>
      <c r="FG689" s="104"/>
      <c r="FH689" s="104"/>
      <c r="FI689" s="104"/>
      <c r="FJ689" s="104"/>
      <c r="FK689" s="104"/>
      <c r="FL689" s="104"/>
      <c r="FM689" s="104"/>
      <c r="FN689" s="104"/>
      <c r="FO689" s="104"/>
      <c r="FP689" s="104"/>
      <c r="FQ689" s="104"/>
      <c r="FR689" s="104"/>
      <c r="FS689" s="104"/>
      <c r="FT689" s="104"/>
      <c r="FU689" s="104"/>
      <c r="FV689" s="104"/>
      <c r="FW689" s="104"/>
      <c r="FX689" s="104"/>
      <c r="FY689" s="104"/>
      <c r="FZ689" s="104"/>
      <c r="GA689" s="104"/>
      <c r="GB689" s="104"/>
      <c r="GC689" s="104"/>
      <c r="GD689" s="104"/>
      <c r="GE689" s="104"/>
      <c r="GF689" s="104"/>
      <c r="GG689" s="104"/>
      <c r="GH689" s="104"/>
      <c r="GI689" s="104"/>
      <c r="GJ689" s="104"/>
      <c r="GK689" s="104"/>
      <c r="GL689" s="104"/>
      <c r="GM689" s="104"/>
      <c r="GN689" s="104"/>
      <c r="GO689" s="104"/>
      <c r="GP689" s="104"/>
      <c r="GQ689" s="104"/>
      <c r="GR689" s="104"/>
      <c r="GS689" s="104"/>
      <c r="GT689" s="104"/>
    </row>
    <row r="690" spans="8:202" s="6" customFormat="1">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c r="AJ690" s="104"/>
      <c r="AK690" s="104"/>
      <c r="AL690" s="104"/>
      <c r="AM690" s="104"/>
      <c r="AN690" s="104"/>
      <c r="AO690" s="104"/>
      <c r="AP690" s="104"/>
      <c r="AQ690" s="104"/>
      <c r="AR690" s="104"/>
      <c r="AS690" s="104"/>
      <c r="AT690" s="104"/>
      <c r="AU690" s="104"/>
      <c r="AV690" s="104"/>
      <c r="AW690" s="104"/>
      <c r="AX690" s="104"/>
      <c r="AY690" s="104"/>
      <c r="AZ690" s="104"/>
      <c r="BA690" s="104"/>
      <c r="BB690" s="104"/>
      <c r="BC690" s="104"/>
      <c r="BD690" s="104"/>
      <c r="BE690" s="104"/>
      <c r="BF690" s="104"/>
      <c r="BG690" s="104"/>
      <c r="BH690" s="104"/>
      <c r="BI690" s="104"/>
      <c r="BJ690" s="104"/>
      <c r="BK690" s="104"/>
      <c r="BL690" s="104"/>
      <c r="BM690" s="104"/>
      <c r="BN690" s="104"/>
      <c r="BO690" s="104"/>
      <c r="BP690" s="104"/>
      <c r="BQ690" s="104"/>
      <c r="BR690" s="104"/>
      <c r="BS690" s="104"/>
      <c r="BT690" s="104"/>
      <c r="BU690" s="104"/>
      <c r="BV690" s="104"/>
      <c r="BW690" s="104"/>
      <c r="BX690" s="104"/>
      <c r="BY690" s="104"/>
      <c r="BZ690" s="104"/>
      <c r="CA690" s="104"/>
      <c r="CB690" s="104"/>
      <c r="CC690" s="104"/>
      <c r="CD690" s="104"/>
      <c r="CE690" s="104"/>
      <c r="CF690" s="104"/>
      <c r="CG690" s="104"/>
      <c r="CH690" s="104"/>
      <c r="CI690" s="104"/>
      <c r="CJ690" s="104"/>
      <c r="CK690" s="104"/>
      <c r="CL690" s="104"/>
      <c r="CM690" s="104"/>
      <c r="CN690" s="104"/>
      <c r="CO690" s="104"/>
      <c r="CP690" s="104"/>
      <c r="CQ690" s="104"/>
      <c r="CR690" s="104"/>
      <c r="CS690" s="104"/>
      <c r="CT690" s="104"/>
      <c r="CU690" s="104"/>
      <c r="CV690" s="104"/>
      <c r="CW690" s="104"/>
      <c r="CX690" s="104"/>
      <c r="CY690" s="104"/>
      <c r="CZ690" s="104"/>
      <c r="DA690" s="104"/>
      <c r="DB690" s="104"/>
      <c r="DC690" s="104"/>
      <c r="DD690" s="104"/>
      <c r="DE690" s="104"/>
      <c r="DF690" s="104"/>
      <c r="DG690" s="104"/>
      <c r="DH690" s="104"/>
      <c r="DI690" s="104"/>
      <c r="DJ690" s="104"/>
      <c r="DK690" s="104"/>
      <c r="DL690" s="104"/>
      <c r="DM690" s="104"/>
      <c r="DN690" s="104"/>
      <c r="DO690" s="104"/>
      <c r="DP690" s="104"/>
      <c r="DQ690" s="104"/>
      <c r="DR690" s="104"/>
      <c r="DS690" s="104"/>
      <c r="DT690" s="104"/>
      <c r="DU690" s="104"/>
      <c r="DV690" s="104"/>
      <c r="DW690" s="104"/>
      <c r="DX690" s="104"/>
      <c r="DY690" s="104"/>
      <c r="DZ690" s="104"/>
      <c r="EA690" s="104"/>
      <c r="EB690" s="104"/>
      <c r="EC690" s="104"/>
      <c r="ED690" s="104"/>
      <c r="EE690" s="104"/>
      <c r="EF690" s="104"/>
      <c r="EG690" s="104"/>
      <c r="EH690" s="104"/>
      <c r="EI690" s="104"/>
      <c r="EJ690" s="104"/>
      <c r="EK690" s="104"/>
      <c r="EL690" s="104"/>
      <c r="EM690" s="104"/>
      <c r="EN690" s="104"/>
      <c r="EO690" s="104"/>
      <c r="EP690" s="104"/>
      <c r="EQ690" s="104"/>
      <c r="ER690" s="104"/>
      <c r="ES690" s="104"/>
      <c r="ET690" s="104"/>
      <c r="EU690" s="104"/>
      <c r="EV690" s="104"/>
      <c r="EW690" s="104"/>
      <c r="EX690" s="104"/>
      <c r="EY690" s="104"/>
      <c r="EZ690" s="104"/>
      <c r="FA690" s="104"/>
      <c r="FB690" s="104"/>
      <c r="FC690" s="104"/>
      <c r="FD690" s="104"/>
      <c r="FE690" s="104"/>
      <c r="FF690" s="104"/>
      <c r="FG690" s="104"/>
      <c r="FH690" s="104"/>
      <c r="FI690" s="104"/>
      <c r="FJ690" s="104"/>
      <c r="FK690" s="104"/>
      <c r="FL690" s="104"/>
      <c r="FM690" s="104"/>
      <c r="FN690" s="104"/>
      <c r="FO690" s="104"/>
      <c r="FP690" s="104"/>
      <c r="FQ690" s="104"/>
      <c r="FR690" s="104"/>
      <c r="FS690" s="104"/>
      <c r="FT690" s="104"/>
      <c r="FU690" s="104"/>
      <c r="FV690" s="104"/>
      <c r="FW690" s="104"/>
      <c r="FX690" s="104"/>
      <c r="FY690" s="104"/>
      <c r="FZ690" s="104"/>
      <c r="GA690" s="104"/>
      <c r="GB690" s="104"/>
      <c r="GC690" s="104"/>
      <c r="GD690" s="104"/>
      <c r="GE690" s="104"/>
      <c r="GF690" s="104"/>
      <c r="GG690" s="104"/>
      <c r="GH690" s="104"/>
      <c r="GI690" s="104"/>
      <c r="GJ690" s="104"/>
      <c r="GK690" s="104"/>
      <c r="GL690" s="104"/>
      <c r="GM690" s="104"/>
      <c r="GN690" s="104"/>
      <c r="GO690" s="104"/>
      <c r="GP690" s="104"/>
      <c r="GQ690" s="104"/>
      <c r="GR690" s="104"/>
      <c r="GS690" s="104"/>
      <c r="GT690" s="104"/>
    </row>
    <row r="691" spans="8:202" s="6" customFormat="1">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c r="AJ691" s="104"/>
      <c r="AK691" s="104"/>
      <c r="AL691" s="104"/>
      <c r="AM691" s="104"/>
      <c r="AN691" s="104"/>
      <c r="AO691" s="104"/>
      <c r="AP691" s="104"/>
      <c r="AQ691" s="104"/>
      <c r="AR691" s="104"/>
      <c r="AS691" s="104"/>
      <c r="AT691" s="104"/>
      <c r="AU691" s="104"/>
      <c r="AV691" s="104"/>
      <c r="AW691" s="104"/>
      <c r="AX691" s="104"/>
      <c r="AY691" s="104"/>
      <c r="AZ691" s="104"/>
      <c r="BA691" s="104"/>
      <c r="BB691" s="104"/>
      <c r="BC691" s="104"/>
      <c r="BD691" s="104"/>
      <c r="BE691" s="104"/>
      <c r="BF691" s="104"/>
      <c r="BG691" s="104"/>
      <c r="BH691" s="104"/>
      <c r="BI691" s="104"/>
      <c r="BJ691" s="104"/>
      <c r="BK691" s="104"/>
      <c r="BL691" s="104"/>
      <c r="BM691" s="104"/>
      <c r="BN691" s="104"/>
      <c r="BO691" s="104"/>
      <c r="BP691" s="104"/>
      <c r="BQ691" s="104"/>
      <c r="BR691" s="104"/>
      <c r="BS691" s="104"/>
      <c r="BT691" s="104"/>
      <c r="BU691" s="104"/>
      <c r="BV691" s="104"/>
      <c r="BW691" s="104"/>
      <c r="BX691" s="104"/>
      <c r="BY691" s="104"/>
      <c r="BZ691" s="104"/>
      <c r="CA691" s="104"/>
      <c r="CB691" s="104"/>
      <c r="CC691" s="104"/>
      <c r="CD691" s="104"/>
      <c r="CE691" s="104"/>
      <c r="CF691" s="104"/>
      <c r="CG691" s="104"/>
      <c r="CH691" s="104"/>
      <c r="CI691" s="104"/>
      <c r="CJ691" s="104"/>
      <c r="CK691" s="104"/>
      <c r="CL691" s="104"/>
      <c r="CM691" s="104"/>
      <c r="CN691" s="104"/>
      <c r="CO691" s="104"/>
      <c r="CP691" s="104"/>
      <c r="CQ691" s="104"/>
      <c r="CR691" s="104"/>
      <c r="CS691" s="104"/>
      <c r="CT691" s="104"/>
      <c r="CU691" s="104"/>
      <c r="CV691" s="104"/>
      <c r="CW691" s="104"/>
      <c r="CX691" s="104"/>
      <c r="CY691" s="104"/>
      <c r="CZ691" s="104"/>
      <c r="DA691" s="104"/>
      <c r="DB691" s="104"/>
      <c r="DC691" s="104"/>
      <c r="DD691" s="104"/>
      <c r="DE691" s="104"/>
      <c r="DF691" s="104"/>
      <c r="DG691" s="104"/>
      <c r="DH691" s="104"/>
      <c r="DI691" s="104"/>
      <c r="DJ691" s="104"/>
      <c r="DK691" s="104"/>
      <c r="DL691" s="104"/>
      <c r="DM691" s="104"/>
      <c r="DN691" s="104"/>
      <c r="DO691" s="104"/>
      <c r="DP691" s="104"/>
      <c r="DQ691" s="104"/>
      <c r="DR691" s="104"/>
      <c r="DS691" s="104"/>
      <c r="DT691" s="104"/>
      <c r="DU691" s="104"/>
      <c r="DV691" s="104"/>
      <c r="DW691" s="104"/>
      <c r="DX691" s="104"/>
      <c r="DY691" s="104"/>
      <c r="DZ691" s="104"/>
      <c r="EA691" s="104"/>
      <c r="EB691" s="104"/>
      <c r="EC691" s="104"/>
      <c r="ED691" s="104"/>
      <c r="EE691" s="104"/>
      <c r="EF691" s="104"/>
      <c r="EG691" s="104"/>
      <c r="EH691" s="104"/>
      <c r="EI691" s="104"/>
      <c r="EJ691" s="104"/>
      <c r="EK691" s="104"/>
      <c r="EL691" s="104"/>
      <c r="EM691" s="104"/>
      <c r="EN691" s="104"/>
      <c r="EO691" s="104"/>
      <c r="EP691" s="104"/>
      <c r="EQ691" s="104"/>
      <c r="ER691" s="104"/>
      <c r="ES691" s="104"/>
      <c r="ET691" s="104"/>
      <c r="EU691" s="104"/>
      <c r="EV691" s="104"/>
      <c r="EW691" s="104"/>
      <c r="EX691" s="104"/>
      <c r="EY691" s="104"/>
      <c r="EZ691" s="104"/>
      <c r="FA691" s="104"/>
      <c r="FB691" s="104"/>
      <c r="FC691" s="104"/>
      <c r="FD691" s="104"/>
      <c r="FE691" s="104"/>
      <c r="FF691" s="104"/>
      <c r="FG691" s="104"/>
      <c r="FH691" s="104"/>
      <c r="FI691" s="104"/>
      <c r="FJ691" s="104"/>
      <c r="FK691" s="104"/>
      <c r="FL691" s="104"/>
      <c r="FM691" s="104"/>
      <c r="FN691" s="104"/>
      <c r="FO691" s="104"/>
      <c r="FP691" s="104"/>
      <c r="FQ691" s="104"/>
      <c r="FR691" s="104"/>
      <c r="FS691" s="104"/>
      <c r="FT691" s="104"/>
      <c r="FU691" s="104"/>
      <c r="FV691" s="104"/>
      <c r="FW691" s="104"/>
      <c r="FX691" s="104"/>
      <c r="FY691" s="104"/>
      <c r="FZ691" s="104"/>
      <c r="GA691" s="104"/>
      <c r="GB691" s="104"/>
      <c r="GC691" s="104"/>
      <c r="GD691" s="104"/>
      <c r="GE691" s="104"/>
      <c r="GF691" s="104"/>
      <c r="GG691" s="104"/>
      <c r="GH691" s="104"/>
      <c r="GI691" s="104"/>
      <c r="GJ691" s="104"/>
      <c r="GK691" s="104"/>
      <c r="GL691" s="104"/>
      <c r="GM691" s="104"/>
      <c r="GN691" s="104"/>
      <c r="GO691" s="104"/>
      <c r="GP691" s="104"/>
      <c r="GQ691" s="104"/>
      <c r="GR691" s="104"/>
      <c r="GS691" s="104"/>
      <c r="GT691" s="104"/>
    </row>
    <row r="692" spans="8:202" s="6" customFormat="1">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c r="AJ692" s="104"/>
      <c r="AK692" s="104"/>
      <c r="AL692" s="104"/>
      <c r="AM692" s="104"/>
      <c r="AN692" s="104"/>
      <c r="AO692" s="104"/>
      <c r="AP692" s="104"/>
      <c r="AQ692" s="104"/>
      <c r="AR692" s="104"/>
      <c r="AS692" s="104"/>
      <c r="AT692" s="104"/>
      <c r="AU692" s="104"/>
      <c r="AV692" s="104"/>
      <c r="AW692" s="104"/>
      <c r="AX692" s="104"/>
      <c r="AY692" s="104"/>
      <c r="AZ692" s="104"/>
      <c r="BA692" s="104"/>
      <c r="BB692" s="104"/>
      <c r="BC692" s="104"/>
      <c r="BD692" s="104"/>
      <c r="BE692" s="104"/>
      <c r="BF692" s="104"/>
      <c r="BG692" s="104"/>
      <c r="BH692" s="104"/>
      <c r="BI692" s="104"/>
      <c r="BJ692" s="104"/>
      <c r="BK692" s="104"/>
      <c r="BL692" s="104"/>
      <c r="BM692" s="104"/>
      <c r="BN692" s="104"/>
      <c r="BO692" s="104"/>
      <c r="BP692" s="104"/>
      <c r="BQ692" s="104"/>
      <c r="BR692" s="104"/>
      <c r="BS692" s="104"/>
      <c r="BT692" s="104"/>
      <c r="BU692" s="104"/>
      <c r="BV692" s="104"/>
      <c r="BW692" s="104"/>
      <c r="BX692" s="104"/>
      <c r="BY692" s="104"/>
      <c r="BZ692" s="104"/>
      <c r="CA692" s="104"/>
      <c r="CB692" s="104"/>
      <c r="CC692" s="104"/>
      <c r="CD692" s="104"/>
      <c r="CE692" s="104"/>
      <c r="CF692" s="104"/>
      <c r="CG692" s="104"/>
      <c r="CH692" s="104"/>
      <c r="CI692" s="104"/>
      <c r="CJ692" s="104"/>
      <c r="CK692" s="104"/>
      <c r="CL692" s="104"/>
      <c r="CM692" s="104"/>
      <c r="CN692" s="104"/>
      <c r="CO692" s="104"/>
      <c r="CP692" s="104"/>
      <c r="CQ692" s="104"/>
      <c r="CR692" s="104"/>
      <c r="CS692" s="104"/>
      <c r="CT692" s="104"/>
      <c r="CU692" s="104"/>
      <c r="CV692" s="104"/>
      <c r="CW692" s="104"/>
      <c r="CX692" s="104"/>
      <c r="CY692" s="104"/>
      <c r="CZ692" s="104"/>
      <c r="DA692" s="104"/>
      <c r="DB692" s="104"/>
      <c r="DC692" s="104"/>
      <c r="DD692" s="104"/>
      <c r="DE692" s="104"/>
      <c r="DF692" s="104"/>
      <c r="DG692" s="104"/>
      <c r="DH692" s="104"/>
      <c r="DI692" s="104"/>
      <c r="DJ692" s="104"/>
      <c r="DK692" s="104"/>
      <c r="DL692" s="104"/>
      <c r="DM692" s="104"/>
      <c r="DN692" s="104"/>
      <c r="DO692" s="104"/>
      <c r="DP692" s="104"/>
      <c r="DQ692" s="104"/>
      <c r="DR692" s="104"/>
      <c r="DS692" s="104"/>
      <c r="DT692" s="104"/>
      <c r="DU692" s="104"/>
      <c r="DV692" s="104"/>
      <c r="DW692" s="104"/>
      <c r="DX692" s="104"/>
      <c r="DY692" s="104"/>
      <c r="DZ692" s="104"/>
      <c r="EA692" s="104"/>
      <c r="EB692" s="104"/>
      <c r="EC692" s="104"/>
      <c r="ED692" s="104"/>
      <c r="EE692" s="104"/>
      <c r="EF692" s="104"/>
      <c r="EG692" s="104"/>
      <c r="EH692" s="104"/>
      <c r="EI692" s="104"/>
      <c r="EJ692" s="104"/>
      <c r="EK692" s="104"/>
      <c r="EL692" s="104"/>
      <c r="EM692" s="104"/>
      <c r="EN692" s="104"/>
      <c r="EO692" s="104"/>
      <c r="EP692" s="104"/>
      <c r="EQ692" s="104"/>
      <c r="ER692" s="104"/>
      <c r="ES692" s="104"/>
      <c r="ET692" s="104"/>
      <c r="EU692" s="104"/>
      <c r="EV692" s="104"/>
      <c r="EW692" s="104"/>
      <c r="EX692" s="104"/>
      <c r="EY692" s="104"/>
      <c r="EZ692" s="104"/>
      <c r="FA692" s="104"/>
      <c r="FB692" s="104"/>
      <c r="FC692" s="104"/>
      <c r="FD692" s="104"/>
      <c r="FE692" s="104"/>
      <c r="FF692" s="104"/>
      <c r="FG692" s="104"/>
      <c r="FH692" s="104"/>
      <c r="FI692" s="104"/>
      <c r="FJ692" s="104"/>
      <c r="FK692" s="104"/>
      <c r="FL692" s="104"/>
      <c r="FM692" s="104"/>
      <c r="FN692" s="104"/>
      <c r="FO692" s="104"/>
      <c r="FP692" s="104"/>
      <c r="FQ692" s="104"/>
      <c r="FR692" s="104"/>
      <c r="FS692" s="104"/>
      <c r="FT692" s="104"/>
      <c r="FU692" s="104"/>
      <c r="FV692" s="104"/>
      <c r="FW692" s="104"/>
      <c r="FX692" s="104"/>
      <c r="FY692" s="104"/>
      <c r="FZ692" s="104"/>
      <c r="GA692" s="104"/>
      <c r="GB692" s="104"/>
      <c r="GC692" s="104"/>
      <c r="GD692" s="104"/>
      <c r="GE692" s="104"/>
      <c r="GF692" s="104"/>
      <c r="GG692" s="104"/>
      <c r="GH692" s="104"/>
      <c r="GI692" s="104"/>
      <c r="GJ692" s="104"/>
      <c r="GK692" s="104"/>
      <c r="GL692" s="104"/>
      <c r="GM692" s="104"/>
      <c r="GN692" s="104"/>
      <c r="GO692" s="104"/>
      <c r="GP692" s="104"/>
      <c r="GQ692" s="104"/>
      <c r="GR692" s="104"/>
      <c r="GS692" s="104"/>
      <c r="GT692" s="104"/>
    </row>
    <row r="693" spans="8:202" s="6" customFormat="1">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c r="AJ693" s="104"/>
      <c r="AK693" s="104"/>
      <c r="AL693" s="104"/>
      <c r="AM693" s="104"/>
      <c r="AN693" s="104"/>
      <c r="AO693" s="104"/>
      <c r="AP693" s="104"/>
      <c r="AQ693" s="104"/>
      <c r="AR693" s="104"/>
      <c r="AS693" s="104"/>
      <c r="AT693" s="104"/>
      <c r="AU693" s="104"/>
      <c r="AV693" s="104"/>
      <c r="AW693" s="104"/>
      <c r="AX693" s="104"/>
      <c r="AY693" s="104"/>
      <c r="AZ693" s="104"/>
      <c r="BA693" s="104"/>
      <c r="BB693" s="104"/>
      <c r="BC693" s="104"/>
      <c r="BD693" s="104"/>
      <c r="BE693" s="104"/>
      <c r="BF693" s="104"/>
      <c r="BG693" s="104"/>
      <c r="BH693" s="104"/>
      <c r="BI693" s="104"/>
      <c r="BJ693" s="104"/>
      <c r="BK693" s="104"/>
      <c r="BL693" s="104"/>
      <c r="BM693" s="104"/>
      <c r="BN693" s="104"/>
      <c r="BO693" s="104"/>
      <c r="BP693" s="104"/>
      <c r="BQ693" s="104"/>
      <c r="BR693" s="104"/>
      <c r="BS693" s="104"/>
      <c r="BT693" s="104"/>
      <c r="BU693" s="104"/>
      <c r="BV693" s="104"/>
      <c r="BW693" s="104"/>
      <c r="BX693" s="104"/>
      <c r="BY693" s="104"/>
      <c r="BZ693" s="104"/>
      <c r="CA693" s="104"/>
      <c r="CB693" s="104"/>
      <c r="CC693" s="104"/>
      <c r="CD693" s="104"/>
      <c r="CE693" s="104"/>
      <c r="CF693" s="104"/>
      <c r="CG693" s="104"/>
      <c r="CH693" s="104"/>
      <c r="CI693" s="104"/>
      <c r="CJ693" s="104"/>
      <c r="CK693" s="104"/>
      <c r="CL693" s="104"/>
      <c r="CM693" s="104"/>
      <c r="CN693" s="104"/>
      <c r="CO693" s="104"/>
      <c r="CP693" s="104"/>
      <c r="CQ693" s="104"/>
      <c r="CR693" s="104"/>
      <c r="CS693" s="104"/>
      <c r="CT693" s="104"/>
      <c r="CU693" s="104"/>
      <c r="CV693" s="104"/>
      <c r="CW693" s="104"/>
      <c r="CX693" s="104"/>
      <c r="CY693" s="104"/>
      <c r="CZ693" s="104"/>
      <c r="DA693" s="104"/>
      <c r="DB693" s="104"/>
      <c r="DC693" s="104"/>
      <c r="DD693" s="104"/>
      <c r="DE693" s="104"/>
      <c r="DF693" s="104"/>
      <c r="DG693" s="104"/>
      <c r="DH693" s="104"/>
      <c r="DI693" s="104"/>
      <c r="DJ693" s="104"/>
      <c r="DK693" s="104"/>
      <c r="DL693" s="104"/>
      <c r="DM693" s="104"/>
      <c r="DN693" s="104"/>
      <c r="DO693" s="104"/>
      <c r="DP693" s="104"/>
      <c r="DQ693" s="104"/>
      <c r="DR693" s="104"/>
      <c r="DS693" s="104"/>
      <c r="DT693" s="104"/>
      <c r="DU693" s="104"/>
      <c r="DV693" s="104"/>
      <c r="DW693" s="104"/>
      <c r="DX693" s="104"/>
      <c r="DY693" s="104"/>
      <c r="DZ693" s="104"/>
      <c r="EA693" s="104"/>
      <c r="EB693" s="104"/>
      <c r="EC693" s="104"/>
      <c r="ED693" s="104"/>
      <c r="EE693" s="104"/>
      <c r="EF693" s="104"/>
      <c r="EG693" s="104"/>
      <c r="EH693" s="104"/>
      <c r="EI693" s="104"/>
      <c r="EJ693" s="104"/>
      <c r="EK693" s="104"/>
      <c r="EL693" s="104"/>
      <c r="EM693" s="104"/>
      <c r="EN693" s="104"/>
      <c r="EO693" s="104"/>
      <c r="EP693" s="104"/>
      <c r="EQ693" s="104"/>
      <c r="ER693" s="104"/>
      <c r="ES693" s="104"/>
      <c r="ET693" s="104"/>
      <c r="EU693" s="104"/>
      <c r="EV693" s="104"/>
      <c r="EW693" s="104"/>
      <c r="EX693" s="104"/>
      <c r="EY693" s="104"/>
      <c r="EZ693" s="104"/>
      <c r="FA693" s="104"/>
      <c r="FB693" s="104"/>
      <c r="FC693" s="104"/>
      <c r="FD693" s="104"/>
      <c r="FE693" s="104"/>
      <c r="FF693" s="104"/>
      <c r="FG693" s="104"/>
      <c r="FH693" s="104"/>
      <c r="FI693" s="104"/>
      <c r="FJ693" s="104"/>
      <c r="FK693" s="104"/>
      <c r="FL693" s="104"/>
      <c r="FM693" s="104"/>
      <c r="FN693" s="104"/>
      <c r="FO693" s="104"/>
      <c r="FP693" s="104"/>
      <c r="FQ693" s="104"/>
      <c r="FR693" s="104"/>
      <c r="FS693" s="104"/>
      <c r="FT693" s="104"/>
      <c r="FU693" s="104"/>
      <c r="FV693" s="104"/>
      <c r="FW693" s="104"/>
      <c r="FX693" s="104"/>
      <c r="FY693" s="104"/>
      <c r="FZ693" s="104"/>
      <c r="GA693" s="104"/>
      <c r="GB693" s="104"/>
      <c r="GC693" s="104"/>
      <c r="GD693" s="104"/>
      <c r="GE693" s="104"/>
      <c r="GF693" s="104"/>
      <c r="GG693" s="104"/>
      <c r="GH693" s="104"/>
      <c r="GI693" s="104"/>
      <c r="GJ693" s="104"/>
      <c r="GK693" s="104"/>
      <c r="GL693" s="104"/>
      <c r="GM693" s="104"/>
      <c r="GN693" s="104"/>
      <c r="GO693" s="104"/>
      <c r="GP693" s="104"/>
      <c r="GQ693" s="104"/>
      <c r="GR693" s="104"/>
      <c r="GS693" s="104"/>
      <c r="GT693" s="104"/>
    </row>
    <row r="694" spans="8:202" s="6" customFormat="1">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4"/>
      <c r="AT694" s="104"/>
      <c r="AU694" s="104"/>
      <c r="AV694" s="104"/>
      <c r="AW694" s="104"/>
      <c r="AX694" s="104"/>
      <c r="AY694" s="104"/>
      <c r="AZ694" s="104"/>
      <c r="BA694" s="104"/>
      <c r="BB694" s="104"/>
      <c r="BC694" s="104"/>
      <c r="BD694" s="104"/>
      <c r="BE694" s="104"/>
      <c r="BF694" s="104"/>
      <c r="BG694" s="104"/>
      <c r="BH694" s="104"/>
      <c r="BI694" s="104"/>
      <c r="BJ694" s="104"/>
      <c r="BK694" s="104"/>
      <c r="BL694" s="104"/>
      <c r="BM694" s="104"/>
      <c r="BN694" s="104"/>
      <c r="BO694" s="104"/>
      <c r="BP694" s="104"/>
      <c r="BQ694" s="104"/>
      <c r="BR694" s="104"/>
      <c r="BS694" s="104"/>
      <c r="BT694" s="104"/>
      <c r="BU694" s="104"/>
      <c r="BV694" s="104"/>
      <c r="BW694" s="104"/>
      <c r="BX694" s="104"/>
      <c r="BY694" s="104"/>
      <c r="BZ694" s="104"/>
      <c r="CA694" s="104"/>
      <c r="CB694" s="104"/>
      <c r="CC694" s="104"/>
      <c r="CD694" s="104"/>
      <c r="CE694" s="104"/>
      <c r="CF694" s="104"/>
      <c r="CG694" s="104"/>
      <c r="CH694" s="104"/>
      <c r="CI694" s="104"/>
      <c r="CJ694" s="104"/>
      <c r="CK694" s="104"/>
      <c r="CL694" s="104"/>
      <c r="CM694" s="104"/>
      <c r="CN694" s="104"/>
      <c r="CO694" s="104"/>
      <c r="CP694" s="104"/>
      <c r="CQ694" s="104"/>
      <c r="CR694" s="104"/>
      <c r="CS694" s="104"/>
      <c r="CT694" s="104"/>
      <c r="CU694" s="104"/>
      <c r="CV694" s="104"/>
      <c r="CW694" s="104"/>
      <c r="CX694" s="104"/>
      <c r="CY694" s="104"/>
      <c r="CZ694" s="104"/>
      <c r="DA694" s="104"/>
      <c r="DB694" s="104"/>
      <c r="DC694" s="104"/>
      <c r="DD694" s="104"/>
      <c r="DE694" s="104"/>
      <c r="DF694" s="104"/>
      <c r="DG694" s="104"/>
      <c r="DH694" s="104"/>
      <c r="DI694" s="104"/>
      <c r="DJ694" s="104"/>
      <c r="DK694" s="104"/>
      <c r="DL694" s="104"/>
      <c r="DM694" s="104"/>
      <c r="DN694" s="104"/>
      <c r="DO694" s="104"/>
      <c r="DP694" s="104"/>
      <c r="DQ694" s="104"/>
      <c r="DR694" s="104"/>
      <c r="DS694" s="104"/>
      <c r="DT694" s="104"/>
      <c r="DU694" s="104"/>
      <c r="DV694" s="104"/>
      <c r="DW694" s="104"/>
      <c r="DX694" s="104"/>
      <c r="DY694" s="104"/>
      <c r="DZ694" s="104"/>
      <c r="EA694" s="104"/>
      <c r="EB694" s="104"/>
      <c r="EC694" s="104"/>
      <c r="ED694" s="104"/>
      <c r="EE694" s="104"/>
      <c r="EF694" s="104"/>
      <c r="EG694" s="104"/>
      <c r="EH694" s="104"/>
      <c r="EI694" s="104"/>
      <c r="EJ694" s="104"/>
      <c r="EK694" s="104"/>
      <c r="EL694" s="104"/>
      <c r="EM694" s="104"/>
      <c r="EN694" s="104"/>
      <c r="EO694" s="104"/>
      <c r="EP694" s="104"/>
      <c r="EQ694" s="104"/>
      <c r="ER694" s="104"/>
      <c r="ES694" s="104"/>
      <c r="ET694" s="104"/>
      <c r="EU694" s="104"/>
      <c r="EV694" s="104"/>
      <c r="EW694" s="104"/>
      <c r="EX694" s="104"/>
      <c r="EY694" s="104"/>
      <c r="EZ694" s="104"/>
      <c r="FA694" s="104"/>
      <c r="FB694" s="104"/>
      <c r="FC694" s="104"/>
      <c r="FD694" s="104"/>
      <c r="FE694" s="104"/>
      <c r="FF694" s="104"/>
      <c r="FG694" s="104"/>
      <c r="FH694" s="104"/>
      <c r="FI694" s="104"/>
      <c r="FJ694" s="104"/>
      <c r="FK694" s="104"/>
      <c r="FL694" s="104"/>
      <c r="FM694" s="104"/>
      <c r="FN694" s="104"/>
      <c r="FO694" s="104"/>
      <c r="FP694" s="104"/>
      <c r="FQ694" s="104"/>
      <c r="FR694" s="104"/>
      <c r="FS694" s="104"/>
      <c r="FT694" s="104"/>
      <c r="FU694" s="104"/>
      <c r="FV694" s="104"/>
      <c r="FW694" s="104"/>
      <c r="FX694" s="104"/>
      <c r="FY694" s="104"/>
      <c r="FZ694" s="104"/>
      <c r="GA694" s="104"/>
      <c r="GB694" s="104"/>
      <c r="GC694" s="104"/>
      <c r="GD694" s="104"/>
      <c r="GE694" s="104"/>
      <c r="GF694" s="104"/>
      <c r="GG694" s="104"/>
      <c r="GH694" s="104"/>
      <c r="GI694" s="104"/>
      <c r="GJ694" s="104"/>
      <c r="GK694" s="104"/>
      <c r="GL694" s="104"/>
      <c r="GM694" s="104"/>
      <c r="GN694" s="104"/>
      <c r="GO694" s="104"/>
      <c r="GP694" s="104"/>
      <c r="GQ694" s="104"/>
      <c r="GR694" s="104"/>
      <c r="GS694" s="104"/>
      <c r="GT694" s="104"/>
    </row>
    <row r="695" spans="8:202" s="6" customFormat="1">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c r="BB695" s="104"/>
      <c r="BC695" s="104"/>
      <c r="BD695" s="104"/>
      <c r="BE695" s="104"/>
      <c r="BF695" s="104"/>
      <c r="BG695" s="104"/>
      <c r="BH695" s="104"/>
      <c r="BI695" s="104"/>
      <c r="BJ695" s="104"/>
      <c r="BK695" s="104"/>
      <c r="BL695" s="104"/>
      <c r="BM695" s="104"/>
      <c r="BN695" s="104"/>
      <c r="BO695" s="104"/>
      <c r="BP695" s="104"/>
      <c r="BQ695" s="104"/>
      <c r="BR695" s="104"/>
      <c r="BS695" s="104"/>
      <c r="BT695" s="104"/>
      <c r="BU695" s="104"/>
      <c r="BV695" s="104"/>
      <c r="BW695" s="104"/>
      <c r="BX695" s="104"/>
      <c r="BY695" s="104"/>
      <c r="BZ695" s="104"/>
      <c r="CA695" s="104"/>
      <c r="CB695" s="104"/>
      <c r="CC695" s="104"/>
      <c r="CD695" s="104"/>
      <c r="CE695" s="104"/>
      <c r="CF695" s="104"/>
      <c r="CG695" s="104"/>
      <c r="CH695" s="104"/>
      <c r="CI695" s="104"/>
      <c r="CJ695" s="104"/>
      <c r="CK695" s="104"/>
      <c r="CL695" s="104"/>
      <c r="CM695" s="104"/>
      <c r="CN695" s="104"/>
      <c r="CO695" s="104"/>
      <c r="CP695" s="104"/>
      <c r="CQ695" s="104"/>
      <c r="CR695" s="104"/>
      <c r="CS695" s="104"/>
      <c r="CT695" s="104"/>
      <c r="CU695" s="104"/>
      <c r="CV695" s="104"/>
      <c r="CW695" s="104"/>
      <c r="CX695" s="104"/>
      <c r="CY695" s="104"/>
      <c r="CZ695" s="104"/>
      <c r="DA695" s="104"/>
      <c r="DB695" s="104"/>
      <c r="DC695" s="104"/>
      <c r="DD695" s="104"/>
      <c r="DE695" s="104"/>
      <c r="DF695" s="104"/>
      <c r="DG695" s="104"/>
      <c r="DH695" s="104"/>
      <c r="DI695" s="104"/>
      <c r="DJ695" s="104"/>
      <c r="DK695" s="104"/>
      <c r="DL695" s="104"/>
      <c r="DM695" s="104"/>
      <c r="DN695" s="104"/>
      <c r="DO695" s="104"/>
      <c r="DP695" s="104"/>
      <c r="DQ695" s="104"/>
      <c r="DR695" s="104"/>
      <c r="DS695" s="104"/>
      <c r="DT695" s="104"/>
      <c r="DU695" s="104"/>
      <c r="DV695" s="104"/>
      <c r="DW695" s="104"/>
      <c r="DX695" s="104"/>
      <c r="DY695" s="104"/>
      <c r="DZ695" s="104"/>
      <c r="EA695" s="104"/>
      <c r="EB695" s="104"/>
      <c r="EC695" s="104"/>
      <c r="ED695" s="104"/>
      <c r="EE695" s="104"/>
      <c r="EF695" s="104"/>
      <c r="EG695" s="104"/>
      <c r="EH695" s="104"/>
      <c r="EI695" s="104"/>
      <c r="EJ695" s="104"/>
      <c r="EK695" s="104"/>
      <c r="EL695" s="104"/>
      <c r="EM695" s="104"/>
      <c r="EN695" s="104"/>
      <c r="EO695" s="104"/>
      <c r="EP695" s="104"/>
      <c r="EQ695" s="104"/>
      <c r="ER695" s="104"/>
      <c r="ES695" s="104"/>
      <c r="ET695" s="104"/>
      <c r="EU695" s="104"/>
      <c r="EV695" s="104"/>
      <c r="EW695" s="104"/>
      <c r="EX695" s="104"/>
      <c r="EY695" s="104"/>
      <c r="EZ695" s="104"/>
      <c r="FA695" s="104"/>
      <c r="FB695" s="104"/>
      <c r="FC695" s="104"/>
      <c r="FD695" s="104"/>
      <c r="FE695" s="104"/>
      <c r="FF695" s="104"/>
      <c r="FG695" s="104"/>
      <c r="FH695" s="104"/>
      <c r="FI695" s="104"/>
      <c r="FJ695" s="104"/>
      <c r="FK695" s="104"/>
      <c r="FL695" s="104"/>
      <c r="FM695" s="104"/>
      <c r="FN695" s="104"/>
      <c r="FO695" s="104"/>
      <c r="FP695" s="104"/>
      <c r="FQ695" s="104"/>
      <c r="FR695" s="104"/>
      <c r="FS695" s="104"/>
      <c r="FT695" s="104"/>
      <c r="FU695" s="104"/>
      <c r="FV695" s="104"/>
      <c r="FW695" s="104"/>
      <c r="FX695" s="104"/>
      <c r="FY695" s="104"/>
      <c r="FZ695" s="104"/>
      <c r="GA695" s="104"/>
      <c r="GB695" s="104"/>
      <c r="GC695" s="104"/>
      <c r="GD695" s="104"/>
      <c r="GE695" s="104"/>
      <c r="GF695" s="104"/>
      <c r="GG695" s="104"/>
      <c r="GH695" s="104"/>
      <c r="GI695" s="104"/>
      <c r="GJ695" s="104"/>
      <c r="GK695" s="104"/>
      <c r="GL695" s="104"/>
      <c r="GM695" s="104"/>
      <c r="GN695" s="104"/>
      <c r="GO695" s="104"/>
      <c r="GP695" s="104"/>
      <c r="GQ695" s="104"/>
      <c r="GR695" s="104"/>
      <c r="GS695" s="104"/>
      <c r="GT695" s="104"/>
    </row>
    <row r="696" spans="8:202" s="6" customFormat="1">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c r="BB696" s="104"/>
      <c r="BC696" s="104"/>
      <c r="BD696" s="104"/>
      <c r="BE696" s="104"/>
      <c r="BF696" s="104"/>
      <c r="BG696" s="104"/>
      <c r="BH696" s="104"/>
      <c r="BI696" s="104"/>
      <c r="BJ696" s="104"/>
      <c r="BK696" s="104"/>
      <c r="BL696" s="104"/>
      <c r="BM696" s="104"/>
      <c r="BN696" s="104"/>
      <c r="BO696" s="104"/>
      <c r="BP696" s="104"/>
      <c r="BQ696" s="104"/>
      <c r="BR696" s="104"/>
      <c r="BS696" s="104"/>
      <c r="BT696" s="104"/>
      <c r="BU696" s="104"/>
      <c r="BV696" s="104"/>
      <c r="BW696" s="104"/>
      <c r="BX696" s="104"/>
      <c r="BY696" s="104"/>
      <c r="BZ696" s="104"/>
      <c r="CA696" s="104"/>
      <c r="CB696" s="104"/>
      <c r="CC696" s="104"/>
      <c r="CD696" s="104"/>
      <c r="CE696" s="104"/>
      <c r="CF696" s="104"/>
      <c r="CG696" s="104"/>
      <c r="CH696" s="104"/>
      <c r="CI696" s="104"/>
      <c r="CJ696" s="104"/>
      <c r="CK696" s="104"/>
      <c r="CL696" s="104"/>
      <c r="CM696" s="104"/>
      <c r="CN696" s="104"/>
      <c r="CO696" s="104"/>
      <c r="CP696" s="104"/>
      <c r="CQ696" s="104"/>
      <c r="CR696" s="104"/>
      <c r="CS696" s="104"/>
      <c r="CT696" s="104"/>
      <c r="CU696" s="104"/>
      <c r="CV696" s="104"/>
      <c r="CW696" s="104"/>
      <c r="CX696" s="104"/>
      <c r="CY696" s="104"/>
      <c r="CZ696" s="104"/>
      <c r="DA696" s="104"/>
      <c r="DB696" s="104"/>
      <c r="DC696" s="104"/>
      <c r="DD696" s="104"/>
      <c r="DE696" s="104"/>
      <c r="DF696" s="104"/>
      <c r="DG696" s="104"/>
      <c r="DH696" s="104"/>
      <c r="DI696" s="104"/>
      <c r="DJ696" s="104"/>
      <c r="DK696" s="104"/>
      <c r="DL696" s="104"/>
      <c r="DM696" s="104"/>
      <c r="DN696" s="104"/>
      <c r="DO696" s="104"/>
      <c r="DP696" s="104"/>
      <c r="DQ696" s="104"/>
      <c r="DR696" s="104"/>
      <c r="DS696" s="104"/>
      <c r="DT696" s="104"/>
      <c r="DU696" s="104"/>
      <c r="DV696" s="104"/>
      <c r="DW696" s="104"/>
      <c r="DX696" s="104"/>
      <c r="DY696" s="104"/>
      <c r="DZ696" s="104"/>
      <c r="EA696" s="104"/>
      <c r="EB696" s="104"/>
      <c r="EC696" s="104"/>
      <c r="ED696" s="104"/>
      <c r="EE696" s="104"/>
      <c r="EF696" s="104"/>
      <c r="EG696" s="104"/>
      <c r="EH696" s="104"/>
      <c r="EI696" s="104"/>
      <c r="EJ696" s="104"/>
      <c r="EK696" s="104"/>
      <c r="EL696" s="104"/>
      <c r="EM696" s="104"/>
      <c r="EN696" s="104"/>
      <c r="EO696" s="104"/>
      <c r="EP696" s="104"/>
      <c r="EQ696" s="104"/>
      <c r="ER696" s="104"/>
      <c r="ES696" s="104"/>
      <c r="ET696" s="104"/>
      <c r="EU696" s="104"/>
      <c r="EV696" s="104"/>
      <c r="EW696" s="104"/>
      <c r="EX696" s="104"/>
      <c r="EY696" s="104"/>
      <c r="EZ696" s="104"/>
      <c r="FA696" s="104"/>
      <c r="FB696" s="104"/>
      <c r="FC696" s="104"/>
      <c r="FD696" s="104"/>
      <c r="FE696" s="104"/>
      <c r="FF696" s="104"/>
      <c r="FG696" s="104"/>
      <c r="FH696" s="104"/>
      <c r="FI696" s="104"/>
      <c r="FJ696" s="104"/>
      <c r="FK696" s="104"/>
      <c r="FL696" s="104"/>
      <c r="FM696" s="104"/>
      <c r="FN696" s="104"/>
      <c r="FO696" s="104"/>
      <c r="FP696" s="104"/>
      <c r="FQ696" s="104"/>
      <c r="FR696" s="104"/>
      <c r="FS696" s="104"/>
      <c r="FT696" s="104"/>
      <c r="FU696" s="104"/>
      <c r="FV696" s="104"/>
      <c r="FW696" s="104"/>
      <c r="FX696" s="104"/>
      <c r="FY696" s="104"/>
      <c r="FZ696" s="104"/>
      <c r="GA696" s="104"/>
      <c r="GB696" s="104"/>
      <c r="GC696" s="104"/>
      <c r="GD696" s="104"/>
      <c r="GE696" s="104"/>
      <c r="GF696" s="104"/>
      <c r="GG696" s="104"/>
      <c r="GH696" s="104"/>
      <c r="GI696" s="104"/>
      <c r="GJ696" s="104"/>
      <c r="GK696" s="104"/>
      <c r="GL696" s="104"/>
      <c r="GM696" s="104"/>
      <c r="GN696" s="104"/>
      <c r="GO696" s="104"/>
      <c r="GP696" s="104"/>
      <c r="GQ696" s="104"/>
      <c r="GR696" s="104"/>
      <c r="GS696" s="104"/>
      <c r="GT696" s="104"/>
    </row>
    <row r="697" spans="8:202" s="6" customFormat="1">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c r="BB697" s="104"/>
      <c r="BC697" s="104"/>
      <c r="BD697" s="104"/>
      <c r="BE697" s="104"/>
      <c r="BF697" s="104"/>
      <c r="BG697" s="104"/>
      <c r="BH697" s="104"/>
      <c r="BI697" s="104"/>
      <c r="BJ697" s="104"/>
      <c r="BK697" s="104"/>
      <c r="BL697" s="104"/>
      <c r="BM697" s="104"/>
      <c r="BN697" s="104"/>
      <c r="BO697" s="104"/>
      <c r="BP697" s="104"/>
      <c r="BQ697" s="104"/>
      <c r="BR697" s="104"/>
      <c r="BS697" s="104"/>
      <c r="BT697" s="104"/>
      <c r="BU697" s="104"/>
      <c r="BV697" s="104"/>
      <c r="BW697" s="104"/>
      <c r="BX697" s="104"/>
      <c r="BY697" s="104"/>
      <c r="BZ697" s="104"/>
      <c r="CA697" s="104"/>
      <c r="CB697" s="104"/>
      <c r="CC697" s="104"/>
      <c r="CD697" s="104"/>
      <c r="CE697" s="104"/>
      <c r="CF697" s="104"/>
      <c r="CG697" s="104"/>
      <c r="CH697" s="104"/>
      <c r="CI697" s="104"/>
      <c r="CJ697" s="104"/>
      <c r="CK697" s="104"/>
      <c r="CL697" s="104"/>
      <c r="CM697" s="104"/>
      <c r="CN697" s="104"/>
      <c r="CO697" s="104"/>
      <c r="CP697" s="104"/>
      <c r="CQ697" s="104"/>
      <c r="CR697" s="104"/>
      <c r="CS697" s="104"/>
      <c r="CT697" s="104"/>
      <c r="CU697" s="104"/>
      <c r="CV697" s="104"/>
      <c r="CW697" s="104"/>
      <c r="CX697" s="104"/>
      <c r="CY697" s="104"/>
      <c r="CZ697" s="104"/>
      <c r="DA697" s="104"/>
      <c r="DB697" s="104"/>
      <c r="DC697" s="104"/>
      <c r="DD697" s="104"/>
      <c r="DE697" s="104"/>
      <c r="DF697" s="104"/>
      <c r="DG697" s="104"/>
      <c r="DH697" s="104"/>
      <c r="DI697" s="104"/>
      <c r="DJ697" s="104"/>
      <c r="DK697" s="104"/>
      <c r="DL697" s="104"/>
      <c r="DM697" s="104"/>
      <c r="DN697" s="104"/>
      <c r="DO697" s="104"/>
      <c r="DP697" s="104"/>
      <c r="DQ697" s="104"/>
      <c r="DR697" s="104"/>
      <c r="DS697" s="104"/>
      <c r="DT697" s="104"/>
      <c r="DU697" s="104"/>
      <c r="DV697" s="104"/>
      <c r="DW697" s="104"/>
      <c r="DX697" s="104"/>
      <c r="DY697" s="104"/>
      <c r="DZ697" s="104"/>
      <c r="EA697" s="104"/>
      <c r="EB697" s="104"/>
      <c r="EC697" s="104"/>
      <c r="ED697" s="104"/>
      <c r="EE697" s="104"/>
      <c r="EF697" s="104"/>
      <c r="EG697" s="104"/>
      <c r="EH697" s="104"/>
      <c r="EI697" s="104"/>
      <c r="EJ697" s="104"/>
      <c r="EK697" s="104"/>
      <c r="EL697" s="104"/>
      <c r="EM697" s="104"/>
      <c r="EN697" s="104"/>
      <c r="EO697" s="104"/>
      <c r="EP697" s="104"/>
      <c r="EQ697" s="104"/>
      <c r="ER697" s="104"/>
      <c r="ES697" s="104"/>
      <c r="ET697" s="104"/>
      <c r="EU697" s="104"/>
      <c r="EV697" s="104"/>
      <c r="EW697" s="104"/>
      <c r="EX697" s="104"/>
      <c r="EY697" s="104"/>
      <c r="EZ697" s="104"/>
      <c r="FA697" s="104"/>
      <c r="FB697" s="104"/>
      <c r="FC697" s="104"/>
      <c r="FD697" s="104"/>
      <c r="FE697" s="104"/>
      <c r="FF697" s="104"/>
      <c r="FG697" s="104"/>
      <c r="FH697" s="104"/>
      <c r="FI697" s="104"/>
      <c r="FJ697" s="104"/>
      <c r="FK697" s="104"/>
      <c r="FL697" s="104"/>
      <c r="FM697" s="104"/>
      <c r="FN697" s="104"/>
      <c r="FO697" s="104"/>
      <c r="FP697" s="104"/>
      <c r="FQ697" s="104"/>
      <c r="FR697" s="104"/>
      <c r="FS697" s="104"/>
      <c r="FT697" s="104"/>
      <c r="FU697" s="104"/>
      <c r="FV697" s="104"/>
      <c r="FW697" s="104"/>
      <c r="FX697" s="104"/>
      <c r="FY697" s="104"/>
      <c r="FZ697" s="104"/>
      <c r="GA697" s="104"/>
      <c r="GB697" s="104"/>
      <c r="GC697" s="104"/>
      <c r="GD697" s="104"/>
      <c r="GE697" s="104"/>
      <c r="GF697" s="104"/>
      <c r="GG697" s="104"/>
      <c r="GH697" s="104"/>
      <c r="GI697" s="104"/>
      <c r="GJ697" s="104"/>
      <c r="GK697" s="104"/>
      <c r="GL697" s="104"/>
      <c r="GM697" s="104"/>
      <c r="GN697" s="104"/>
      <c r="GO697" s="104"/>
      <c r="GP697" s="104"/>
      <c r="GQ697" s="104"/>
      <c r="GR697" s="104"/>
      <c r="GS697" s="104"/>
      <c r="GT697" s="104"/>
    </row>
    <row r="698" spans="8:202" s="6" customFormat="1">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4"/>
      <c r="AY698" s="104"/>
      <c r="AZ698" s="104"/>
      <c r="BA698" s="104"/>
      <c r="BB698" s="104"/>
      <c r="BC698" s="104"/>
      <c r="BD698" s="104"/>
      <c r="BE698" s="104"/>
      <c r="BF698" s="104"/>
      <c r="BG698" s="104"/>
      <c r="BH698" s="104"/>
      <c r="BI698" s="104"/>
      <c r="BJ698" s="104"/>
      <c r="BK698" s="104"/>
      <c r="BL698" s="104"/>
      <c r="BM698" s="104"/>
      <c r="BN698" s="104"/>
      <c r="BO698" s="104"/>
      <c r="BP698" s="104"/>
      <c r="BQ698" s="104"/>
      <c r="BR698" s="104"/>
      <c r="BS698" s="104"/>
      <c r="BT698" s="104"/>
      <c r="BU698" s="104"/>
      <c r="BV698" s="104"/>
      <c r="BW698" s="104"/>
      <c r="BX698" s="104"/>
      <c r="BY698" s="104"/>
      <c r="BZ698" s="104"/>
      <c r="CA698" s="104"/>
      <c r="CB698" s="104"/>
      <c r="CC698" s="104"/>
      <c r="CD698" s="104"/>
      <c r="CE698" s="104"/>
      <c r="CF698" s="104"/>
      <c r="CG698" s="104"/>
      <c r="CH698" s="104"/>
      <c r="CI698" s="104"/>
      <c r="CJ698" s="104"/>
      <c r="CK698" s="104"/>
      <c r="CL698" s="104"/>
      <c r="CM698" s="104"/>
      <c r="CN698" s="104"/>
      <c r="CO698" s="104"/>
      <c r="CP698" s="104"/>
      <c r="CQ698" s="104"/>
      <c r="CR698" s="104"/>
      <c r="CS698" s="104"/>
      <c r="CT698" s="104"/>
      <c r="CU698" s="104"/>
      <c r="CV698" s="104"/>
      <c r="CW698" s="104"/>
      <c r="CX698" s="104"/>
      <c r="CY698" s="104"/>
      <c r="CZ698" s="104"/>
      <c r="DA698" s="104"/>
      <c r="DB698" s="104"/>
      <c r="DC698" s="104"/>
      <c r="DD698" s="104"/>
      <c r="DE698" s="104"/>
      <c r="DF698" s="104"/>
      <c r="DG698" s="104"/>
      <c r="DH698" s="104"/>
      <c r="DI698" s="104"/>
      <c r="DJ698" s="104"/>
      <c r="DK698" s="104"/>
      <c r="DL698" s="104"/>
      <c r="DM698" s="104"/>
      <c r="DN698" s="104"/>
      <c r="DO698" s="104"/>
      <c r="DP698" s="104"/>
      <c r="DQ698" s="104"/>
      <c r="DR698" s="104"/>
      <c r="DS698" s="104"/>
      <c r="DT698" s="104"/>
      <c r="DU698" s="104"/>
      <c r="DV698" s="104"/>
      <c r="DW698" s="104"/>
      <c r="DX698" s="104"/>
      <c r="DY698" s="104"/>
      <c r="DZ698" s="104"/>
      <c r="EA698" s="104"/>
      <c r="EB698" s="104"/>
      <c r="EC698" s="104"/>
      <c r="ED698" s="104"/>
      <c r="EE698" s="104"/>
      <c r="EF698" s="104"/>
      <c r="EG698" s="104"/>
      <c r="EH698" s="104"/>
      <c r="EI698" s="104"/>
      <c r="EJ698" s="104"/>
      <c r="EK698" s="104"/>
      <c r="EL698" s="104"/>
      <c r="EM698" s="104"/>
      <c r="EN698" s="104"/>
      <c r="EO698" s="104"/>
      <c r="EP698" s="104"/>
      <c r="EQ698" s="104"/>
      <c r="ER698" s="104"/>
      <c r="ES698" s="104"/>
      <c r="ET698" s="104"/>
      <c r="EU698" s="104"/>
      <c r="EV698" s="104"/>
      <c r="EW698" s="104"/>
      <c r="EX698" s="104"/>
      <c r="EY698" s="104"/>
      <c r="EZ698" s="104"/>
      <c r="FA698" s="104"/>
      <c r="FB698" s="104"/>
      <c r="FC698" s="104"/>
      <c r="FD698" s="104"/>
      <c r="FE698" s="104"/>
      <c r="FF698" s="104"/>
      <c r="FG698" s="104"/>
      <c r="FH698" s="104"/>
      <c r="FI698" s="104"/>
      <c r="FJ698" s="104"/>
      <c r="FK698" s="104"/>
      <c r="FL698" s="104"/>
      <c r="FM698" s="104"/>
      <c r="FN698" s="104"/>
      <c r="FO698" s="104"/>
      <c r="FP698" s="104"/>
      <c r="FQ698" s="104"/>
      <c r="FR698" s="104"/>
      <c r="FS698" s="104"/>
      <c r="FT698" s="104"/>
      <c r="FU698" s="104"/>
      <c r="FV698" s="104"/>
      <c r="FW698" s="104"/>
      <c r="FX698" s="104"/>
      <c r="FY698" s="104"/>
      <c r="FZ698" s="104"/>
      <c r="GA698" s="104"/>
      <c r="GB698" s="104"/>
      <c r="GC698" s="104"/>
      <c r="GD698" s="104"/>
      <c r="GE698" s="104"/>
      <c r="GF698" s="104"/>
      <c r="GG698" s="104"/>
      <c r="GH698" s="104"/>
      <c r="GI698" s="104"/>
      <c r="GJ698" s="104"/>
      <c r="GK698" s="104"/>
      <c r="GL698" s="104"/>
      <c r="GM698" s="104"/>
      <c r="GN698" s="104"/>
      <c r="GO698" s="104"/>
      <c r="GP698" s="104"/>
      <c r="GQ698" s="104"/>
      <c r="GR698" s="104"/>
      <c r="GS698" s="104"/>
      <c r="GT698" s="104"/>
    </row>
    <row r="699" spans="8:202" s="6" customFormat="1">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c r="BB699" s="104"/>
      <c r="BC699" s="104"/>
      <c r="BD699" s="104"/>
      <c r="BE699" s="104"/>
      <c r="BF699" s="104"/>
      <c r="BG699" s="104"/>
      <c r="BH699" s="104"/>
      <c r="BI699" s="104"/>
      <c r="BJ699" s="104"/>
      <c r="BK699" s="104"/>
      <c r="BL699" s="104"/>
      <c r="BM699" s="104"/>
      <c r="BN699" s="104"/>
      <c r="BO699" s="104"/>
      <c r="BP699" s="104"/>
      <c r="BQ699" s="104"/>
      <c r="BR699" s="104"/>
      <c r="BS699" s="104"/>
      <c r="BT699" s="104"/>
      <c r="BU699" s="104"/>
      <c r="BV699" s="104"/>
      <c r="BW699" s="104"/>
      <c r="BX699" s="104"/>
      <c r="BY699" s="104"/>
      <c r="BZ699" s="104"/>
      <c r="CA699" s="104"/>
      <c r="CB699" s="104"/>
      <c r="CC699" s="104"/>
      <c r="CD699" s="104"/>
      <c r="CE699" s="104"/>
      <c r="CF699" s="104"/>
      <c r="CG699" s="104"/>
      <c r="CH699" s="104"/>
      <c r="CI699" s="104"/>
      <c r="CJ699" s="104"/>
      <c r="CK699" s="104"/>
      <c r="CL699" s="104"/>
      <c r="CM699" s="104"/>
      <c r="CN699" s="104"/>
      <c r="CO699" s="104"/>
      <c r="CP699" s="104"/>
      <c r="CQ699" s="104"/>
      <c r="CR699" s="104"/>
      <c r="CS699" s="104"/>
      <c r="CT699" s="104"/>
      <c r="CU699" s="104"/>
      <c r="CV699" s="104"/>
      <c r="CW699" s="104"/>
      <c r="CX699" s="104"/>
      <c r="CY699" s="104"/>
      <c r="CZ699" s="104"/>
      <c r="DA699" s="104"/>
      <c r="DB699" s="104"/>
      <c r="DC699" s="104"/>
      <c r="DD699" s="104"/>
      <c r="DE699" s="104"/>
      <c r="DF699" s="104"/>
      <c r="DG699" s="104"/>
      <c r="DH699" s="104"/>
      <c r="DI699" s="104"/>
      <c r="DJ699" s="104"/>
      <c r="DK699" s="104"/>
      <c r="DL699" s="104"/>
      <c r="DM699" s="104"/>
      <c r="DN699" s="104"/>
      <c r="DO699" s="104"/>
      <c r="DP699" s="104"/>
      <c r="DQ699" s="104"/>
      <c r="DR699" s="104"/>
      <c r="DS699" s="104"/>
      <c r="DT699" s="104"/>
      <c r="DU699" s="104"/>
      <c r="DV699" s="104"/>
      <c r="DW699" s="104"/>
      <c r="DX699" s="104"/>
      <c r="DY699" s="104"/>
      <c r="DZ699" s="104"/>
      <c r="EA699" s="104"/>
      <c r="EB699" s="104"/>
      <c r="EC699" s="104"/>
      <c r="ED699" s="104"/>
      <c r="EE699" s="104"/>
      <c r="EF699" s="104"/>
      <c r="EG699" s="104"/>
      <c r="EH699" s="104"/>
      <c r="EI699" s="104"/>
      <c r="EJ699" s="104"/>
      <c r="EK699" s="104"/>
      <c r="EL699" s="104"/>
      <c r="EM699" s="104"/>
      <c r="EN699" s="104"/>
      <c r="EO699" s="104"/>
      <c r="EP699" s="104"/>
      <c r="EQ699" s="104"/>
      <c r="ER699" s="104"/>
      <c r="ES699" s="104"/>
      <c r="ET699" s="104"/>
      <c r="EU699" s="104"/>
      <c r="EV699" s="104"/>
      <c r="EW699" s="104"/>
      <c r="EX699" s="104"/>
      <c r="EY699" s="104"/>
      <c r="EZ699" s="104"/>
      <c r="FA699" s="104"/>
      <c r="FB699" s="104"/>
      <c r="FC699" s="104"/>
      <c r="FD699" s="104"/>
      <c r="FE699" s="104"/>
      <c r="FF699" s="104"/>
      <c r="FG699" s="104"/>
      <c r="FH699" s="104"/>
      <c r="FI699" s="104"/>
      <c r="FJ699" s="104"/>
      <c r="FK699" s="104"/>
      <c r="FL699" s="104"/>
      <c r="FM699" s="104"/>
      <c r="FN699" s="104"/>
      <c r="FO699" s="104"/>
      <c r="FP699" s="104"/>
      <c r="FQ699" s="104"/>
      <c r="FR699" s="104"/>
      <c r="FS699" s="104"/>
      <c r="FT699" s="104"/>
      <c r="FU699" s="104"/>
      <c r="FV699" s="104"/>
      <c r="FW699" s="104"/>
      <c r="FX699" s="104"/>
      <c r="FY699" s="104"/>
      <c r="FZ699" s="104"/>
      <c r="GA699" s="104"/>
      <c r="GB699" s="104"/>
      <c r="GC699" s="104"/>
      <c r="GD699" s="104"/>
      <c r="GE699" s="104"/>
      <c r="GF699" s="104"/>
      <c r="GG699" s="104"/>
      <c r="GH699" s="104"/>
      <c r="GI699" s="104"/>
      <c r="GJ699" s="104"/>
      <c r="GK699" s="104"/>
      <c r="GL699" s="104"/>
      <c r="GM699" s="104"/>
      <c r="GN699" s="104"/>
      <c r="GO699" s="104"/>
      <c r="GP699" s="104"/>
      <c r="GQ699" s="104"/>
      <c r="GR699" s="104"/>
      <c r="GS699" s="104"/>
      <c r="GT699" s="104"/>
    </row>
    <row r="700" spans="8:202" s="6" customFormat="1">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c r="BB700" s="104"/>
      <c r="BC700" s="104"/>
      <c r="BD700" s="104"/>
      <c r="BE700" s="104"/>
      <c r="BF700" s="104"/>
      <c r="BG700" s="104"/>
      <c r="BH700" s="104"/>
      <c r="BI700" s="104"/>
      <c r="BJ700" s="104"/>
      <c r="BK700" s="104"/>
      <c r="BL700" s="104"/>
      <c r="BM700" s="104"/>
      <c r="BN700" s="104"/>
      <c r="BO700" s="104"/>
      <c r="BP700" s="104"/>
      <c r="BQ700" s="104"/>
      <c r="BR700" s="104"/>
      <c r="BS700" s="104"/>
      <c r="BT700" s="104"/>
      <c r="BU700" s="104"/>
      <c r="BV700" s="104"/>
      <c r="BW700" s="104"/>
      <c r="BX700" s="104"/>
      <c r="BY700" s="104"/>
      <c r="BZ700" s="104"/>
      <c r="CA700" s="104"/>
      <c r="CB700" s="104"/>
      <c r="CC700" s="104"/>
      <c r="CD700" s="104"/>
      <c r="CE700" s="104"/>
      <c r="CF700" s="104"/>
      <c r="CG700" s="104"/>
      <c r="CH700" s="104"/>
      <c r="CI700" s="104"/>
      <c r="CJ700" s="104"/>
      <c r="CK700" s="104"/>
      <c r="CL700" s="104"/>
      <c r="CM700" s="104"/>
      <c r="CN700" s="104"/>
      <c r="CO700" s="104"/>
      <c r="CP700" s="104"/>
      <c r="CQ700" s="104"/>
      <c r="CR700" s="104"/>
      <c r="CS700" s="104"/>
      <c r="CT700" s="104"/>
      <c r="CU700" s="104"/>
      <c r="CV700" s="104"/>
      <c r="CW700" s="104"/>
      <c r="CX700" s="104"/>
      <c r="CY700" s="104"/>
      <c r="CZ700" s="104"/>
      <c r="DA700" s="104"/>
      <c r="DB700" s="104"/>
      <c r="DC700" s="104"/>
      <c r="DD700" s="104"/>
      <c r="DE700" s="104"/>
      <c r="DF700" s="104"/>
      <c r="DG700" s="104"/>
      <c r="DH700" s="104"/>
      <c r="DI700" s="104"/>
      <c r="DJ700" s="104"/>
      <c r="DK700" s="104"/>
      <c r="DL700" s="104"/>
      <c r="DM700" s="104"/>
      <c r="DN700" s="104"/>
      <c r="DO700" s="104"/>
      <c r="DP700" s="104"/>
      <c r="DQ700" s="104"/>
      <c r="DR700" s="104"/>
      <c r="DS700" s="104"/>
      <c r="DT700" s="104"/>
      <c r="DU700" s="104"/>
      <c r="DV700" s="104"/>
      <c r="DW700" s="104"/>
      <c r="DX700" s="104"/>
      <c r="DY700" s="104"/>
      <c r="DZ700" s="104"/>
      <c r="EA700" s="104"/>
      <c r="EB700" s="104"/>
      <c r="EC700" s="104"/>
      <c r="ED700" s="104"/>
      <c r="EE700" s="104"/>
      <c r="EF700" s="104"/>
      <c r="EG700" s="104"/>
      <c r="EH700" s="104"/>
      <c r="EI700" s="104"/>
      <c r="EJ700" s="104"/>
      <c r="EK700" s="104"/>
      <c r="EL700" s="104"/>
      <c r="EM700" s="104"/>
      <c r="EN700" s="104"/>
      <c r="EO700" s="104"/>
      <c r="EP700" s="104"/>
      <c r="EQ700" s="104"/>
      <c r="ER700" s="104"/>
      <c r="ES700" s="104"/>
      <c r="ET700" s="104"/>
      <c r="EU700" s="104"/>
      <c r="EV700" s="104"/>
      <c r="EW700" s="104"/>
      <c r="EX700" s="104"/>
      <c r="EY700" s="104"/>
      <c r="EZ700" s="104"/>
      <c r="FA700" s="104"/>
      <c r="FB700" s="104"/>
      <c r="FC700" s="104"/>
      <c r="FD700" s="104"/>
      <c r="FE700" s="104"/>
      <c r="FF700" s="104"/>
      <c r="FG700" s="104"/>
      <c r="FH700" s="104"/>
      <c r="FI700" s="104"/>
      <c r="FJ700" s="104"/>
      <c r="FK700" s="104"/>
      <c r="FL700" s="104"/>
      <c r="FM700" s="104"/>
      <c r="FN700" s="104"/>
      <c r="FO700" s="104"/>
      <c r="FP700" s="104"/>
      <c r="FQ700" s="104"/>
      <c r="FR700" s="104"/>
      <c r="FS700" s="104"/>
      <c r="FT700" s="104"/>
      <c r="FU700" s="104"/>
      <c r="FV700" s="104"/>
      <c r="FW700" s="104"/>
      <c r="FX700" s="104"/>
      <c r="FY700" s="104"/>
      <c r="FZ700" s="104"/>
      <c r="GA700" s="104"/>
      <c r="GB700" s="104"/>
      <c r="GC700" s="104"/>
      <c r="GD700" s="104"/>
      <c r="GE700" s="104"/>
      <c r="GF700" s="104"/>
      <c r="GG700" s="104"/>
      <c r="GH700" s="104"/>
      <c r="GI700" s="104"/>
      <c r="GJ700" s="104"/>
      <c r="GK700" s="104"/>
      <c r="GL700" s="104"/>
      <c r="GM700" s="104"/>
      <c r="GN700" s="104"/>
      <c r="GO700" s="104"/>
      <c r="GP700" s="104"/>
      <c r="GQ700" s="104"/>
      <c r="GR700" s="104"/>
      <c r="GS700" s="104"/>
      <c r="GT700" s="104"/>
    </row>
    <row r="701" spans="8:202" s="6" customFormat="1">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c r="AJ701" s="104"/>
      <c r="AK701" s="104"/>
      <c r="AL701" s="104"/>
      <c r="AM701" s="104"/>
      <c r="AN701" s="104"/>
      <c r="AO701" s="104"/>
      <c r="AP701" s="104"/>
      <c r="AQ701" s="104"/>
      <c r="AR701" s="104"/>
      <c r="AS701" s="104"/>
      <c r="AT701" s="104"/>
      <c r="AU701" s="104"/>
      <c r="AV701" s="104"/>
      <c r="AW701" s="104"/>
      <c r="AX701" s="104"/>
      <c r="AY701" s="104"/>
      <c r="AZ701" s="104"/>
      <c r="BA701" s="104"/>
      <c r="BB701" s="104"/>
      <c r="BC701" s="104"/>
      <c r="BD701" s="104"/>
      <c r="BE701" s="104"/>
      <c r="BF701" s="104"/>
      <c r="BG701" s="104"/>
      <c r="BH701" s="104"/>
      <c r="BI701" s="104"/>
      <c r="BJ701" s="104"/>
      <c r="BK701" s="104"/>
      <c r="BL701" s="104"/>
      <c r="BM701" s="104"/>
      <c r="BN701" s="104"/>
      <c r="BO701" s="104"/>
      <c r="BP701" s="104"/>
      <c r="BQ701" s="104"/>
      <c r="BR701" s="104"/>
      <c r="BS701" s="104"/>
      <c r="BT701" s="104"/>
      <c r="BU701" s="104"/>
      <c r="BV701" s="104"/>
      <c r="BW701" s="104"/>
      <c r="BX701" s="104"/>
      <c r="BY701" s="104"/>
      <c r="BZ701" s="104"/>
      <c r="CA701" s="104"/>
      <c r="CB701" s="104"/>
      <c r="CC701" s="104"/>
      <c r="CD701" s="104"/>
      <c r="CE701" s="104"/>
      <c r="CF701" s="104"/>
      <c r="CG701" s="104"/>
      <c r="CH701" s="104"/>
      <c r="CI701" s="104"/>
      <c r="CJ701" s="104"/>
      <c r="CK701" s="104"/>
      <c r="CL701" s="104"/>
      <c r="CM701" s="104"/>
      <c r="CN701" s="104"/>
      <c r="CO701" s="104"/>
      <c r="CP701" s="104"/>
      <c r="CQ701" s="104"/>
      <c r="CR701" s="104"/>
      <c r="CS701" s="104"/>
      <c r="CT701" s="104"/>
      <c r="CU701" s="104"/>
      <c r="CV701" s="104"/>
      <c r="CW701" s="104"/>
      <c r="CX701" s="104"/>
      <c r="CY701" s="104"/>
      <c r="CZ701" s="104"/>
      <c r="DA701" s="104"/>
      <c r="DB701" s="104"/>
      <c r="DC701" s="104"/>
      <c r="DD701" s="104"/>
      <c r="DE701" s="104"/>
      <c r="DF701" s="104"/>
      <c r="DG701" s="104"/>
      <c r="DH701" s="104"/>
      <c r="DI701" s="104"/>
      <c r="DJ701" s="104"/>
      <c r="DK701" s="104"/>
      <c r="DL701" s="104"/>
      <c r="DM701" s="104"/>
      <c r="DN701" s="104"/>
      <c r="DO701" s="104"/>
      <c r="DP701" s="104"/>
      <c r="DQ701" s="104"/>
      <c r="DR701" s="104"/>
      <c r="DS701" s="104"/>
      <c r="DT701" s="104"/>
      <c r="DU701" s="104"/>
      <c r="DV701" s="104"/>
      <c r="DW701" s="104"/>
      <c r="DX701" s="104"/>
      <c r="DY701" s="104"/>
      <c r="DZ701" s="104"/>
      <c r="EA701" s="104"/>
      <c r="EB701" s="104"/>
      <c r="EC701" s="104"/>
      <c r="ED701" s="104"/>
      <c r="EE701" s="104"/>
      <c r="EF701" s="104"/>
      <c r="EG701" s="104"/>
      <c r="EH701" s="104"/>
      <c r="EI701" s="104"/>
      <c r="EJ701" s="104"/>
      <c r="EK701" s="104"/>
      <c r="EL701" s="104"/>
      <c r="EM701" s="104"/>
      <c r="EN701" s="104"/>
      <c r="EO701" s="104"/>
      <c r="EP701" s="104"/>
      <c r="EQ701" s="104"/>
      <c r="ER701" s="104"/>
      <c r="ES701" s="104"/>
      <c r="ET701" s="104"/>
      <c r="EU701" s="104"/>
      <c r="EV701" s="104"/>
      <c r="EW701" s="104"/>
      <c r="EX701" s="104"/>
      <c r="EY701" s="104"/>
      <c r="EZ701" s="104"/>
      <c r="FA701" s="104"/>
      <c r="FB701" s="104"/>
      <c r="FC701" s="104"/>
      <c r="FD701" s="104"/>
      <c r="FE701" s="104"/>
      <c r="FF701" s="104"/>
      <c r="FG701" s="104"/>
      <c r="FH701" s="104"/>
      <c r="FI701" s="104"/>
      <c r="FJ701" s="104"/>
      <c r="FK701" s="104"/>
      <c r="FL701" s="104"/>
      <c r="FM701" s="104"/>
      <c r="FN701" s="104"/>
      <c r="FO701" s="104"/>
      <c r="FP701" s="104"/>
      <c r="FQ701" s="104"/>
      <c r="FR701" s="104"/>
      <c r="FS701" s="104"/>
      <c r="FT701" s="104"/>
      <c r="FU701" s="104"/>
      <c r="FV701" s="104"/>
      <c r="FW701" s="104"/>
      <c r="FX701" s="104"/>
      <c r="FY701" s="104"/>
      <c r="FZ701" s="104"/>
      <c r="GA701" s="104"/>
      <c r="GB701" s="104"/>
      <c r="GC701" s="104"/>
      <c r="GD701" s="104"/>
      <c r="GE701" s="104"/>
      <c r="GF701" s="104"/>
      <c r="GG701" s="104"/>
      <c r="GH701" s="104"/>
      <c r="GI701" s="104"/>
      <c r="GJ701" s="104"/>
      <c r="GK701" s="104"/>
      <c r="GL701" s="104"/>
      <c r="GM701" s="104"/>
      <c r="GN701" s="104"/>
      <c r="GO701" s="104"/>
      <c r="GP701" s="104"/>
      <c r="GQ701" s="104"/>
      <c r="GR701" s="104"/>
      <c r="GS701" s="104"/>
      <c r="GT701" s="104"/>
    </row>
    <row r="702" spans="8:202" s="6" customFormat="1">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c r="AJ702" s="104"/>
      <c r="AK702" s="104"/>
      <c r="AL702" s="104"/>
      <c r="AM702" s="104"/>
      <c r="AN702" s="104"/>
      <c r="AO702" s="104"/>
      <c r="AP702" s="104"/>
      <c r="AQ702" s="104"/>
      <c r="AR702" s="104"/>
      <c r="AS702" s="104"/>
      <c r="AT702" s="104"/>
      <c r="AU702" s="104"/>
      <c r="AV702" s="104"/>
      <c r="AW702" s="104"/>
      <c r="AX702" s="104"/>
      <c r="AY702" s="104"/>
      <c r="AZ702" s="104"/>
      <c r="BA702" s="104"/>
      <c r="BB702" s="104"/>
      <c r="BC702" s="104"/>
      <c r="BD702" s="104"/>
      <c r="BE702" s="104"/>
      <c r="BF702" s="104"/>
      <c r="BG702" s="104"/>
      <c r="BH702" s="104"/>
      <c r="BI702" s="104"/>
      <c r="BJ702" s="104"/>
      <c r="BK702" s="104"/>
      <c r="BL702" s="104"/>
      <c r="BM702" s="104"/>
      <c r="BN702" s="104"/>
      <c r="BO702" s="104"/>
      <c r="BP702" s="104"/>
      <c r="BQ702" s="104"/>
      <c r="BR702" s="104"/>
      <c r="BS702" s="104"/>
      <c r="BT702" s="104"/>
      <c r="BU702" s="104"/>
      <c r="BV702" s="104"/>
      <c r="BW702" s="104"/>
      <c r="BX702" s="104"/>
      <c r="BY702" s="104"/>
      <c r="BZ702" s="104"/>
      <c r="CA702" s="104"/>
      <c r="CB702" s="104"/>
      <c r="CC702" s="104"/>
      <c r="CD702" s="104"/>
      <c r="CE702" s="104"/>
      <c r="CF702" s="104"/>
      <c r="CG702" s="104"/>
      <c r="CH702" s="104"/>
      <c r="CI702" s="104"/>
      <c r="CJ702" s="104"/>
      <c r="CK702" s="104"/>
      <c r="CL702" s="104"/>
      <c r="CM702" s="104"/>
      <c r="CN702" s="104"/>
      <c r="CO702" s="104"/>
      <c r="CP702" s="104"/>
      <c r="CQ702" s="104"/>
      <c r="CR702" s="104"/>
      <c r="CS702" s="104"/>
      <c r="CT702" s="104"/>
      <c r="CU702" s="104"/>
      <c r="CV702" s="104"/>
      <c r="CW702" s="104"/>
      <c r="CX702" s="104"/>
      <c r="CY702" s="104"/>
      <c r="CZ702" s="104"/>
      <c r="DA702" s="104"/>
      <c r="DB702" s="104"/>
      <c r="DC702" s="104"/>
      <c r="DD702" s="104"/>
      <c r="DE702" s="104"/>
      <c r="DF702" s="104"/>
      <c r="DG702" s="104"/>
      <c r="DH702" s="104"/>
      <c r="DI702" s="104"/>
      <c r="DJ702" s="104"/>
      <c r="DK702" s="104"/>
      <c r="DL702" s="104"/>
      <c r="DM702" s="104"/>
      <c r="DN702" s="104"/>
      <c r="DO702" s="104"/>
      <c r="DP702" s="104"/>
      <c r="DQ702" s="104"/>
      <c r="DR702" s="104"/>
      <c r="DS702" s="104"/>
      <c r="DT702" s="104"/>
      <c r="DU702" s="104"/>
      <c r="DV702" s="104"/>
      <c r="DW702" s="104"/>
      <c r="DX702" s="104"/>
      <c r="DY702" s="104"/>
      <c r="DZ702" s="104"/>
      <c r="EA702" s="104"/>
      <c r="EB702" s="104"/>
      <c r="EC702" s="104"/>
      <c r="ED702" s="104"/>
      <c r="EE702" s="104"/>
      <c r="EF702" s="104"/>
      <c r="EG702" s="104"/>
      <c r="EH702" s="104"/>
      <c r="EI702" s="104"/>
      <c r="EJ702" s="104"/>
      <c r="EK702" s="104"/>
      <c r="EL702" s="104"/>
      <c r="EM702" s="104"/>
      <c r="EN702" s="104"/>
      <c r="EO702" s="104"/>
      <c r="EP702" s="104"/>
      <c r="EQ702" s="104"/>
      <c r="ER702" s="104"/>
      <c r="ES702" s="104"/>
      <c r="ET702" s="104"/>
      <c r="EU702" s="104"/>
      <c r="EV702" s="104"/>
      <c r="EW702" s="104"/>
      <c r="EX702" s="104"/>
      <c r="EY702" s="104"/>
      <c r="EZ702" s="104"/>
      <c r="FA702" s="104"/>
      <c r="FB702" s="104"/>
      <c r="FC702" s="104"/>
      <c r="FD702" s="104"/>
      <c r="FE702" s="104"/>
      <c r="FF702" s="104"/>
      <c r="FG702" s="104"/>
      <c r="FH702" s="104"/>
      <c r="FI702" s="104"/>
      <c r="FJ702" s="104"/>
      <c r="FK702" s="104"/>
      <c r="FL702" s="104"/>
      <c r="FM702" s="104"/>
      <c r="FN702" s="104"/>
      <c r="FO702" s="104"/>
      <c r="FP702" s="104"/>
      <c r="FQ702" s="104"/>
      <c r="FR702" s="104"/>
      <c r="FS702" s="104"/>
      <c r="FT702" s="104"/>
      <c r="FU702" s="104"/>
      <c r="FV702" s="104"/>
      <c r="FW702" s="104"/>
      <c r="FX702" s="104"/>
      <c r="FY702" s="104"/>
      <c r="FZ702" s="104"/>
      <c r="GA702" s="104"/>
      <c r="GB702" s="104"/>
      <c r="GC702" s="104"/>
      <c r="GD702" s="104"/>
      <c r="GE702" s="104"/>
      <c r="GF702" s="104"/>
      <c r="GG702" s="104"/>
      <c r="GH702" s="104"/>
      <c r="GI702" s="104"/>
      <c r="GJ702" s="104"/>
      <c r="GK702" s="104"/>
      <c r="GL702" s="104"/>
      <c r="GM702" s="104"/>
      <c r="GN702" s="104"/>
      <c r="GO702" s="104"/>
      <c r="GP702" s="104"/>
      <c r="GQ702" s="104"/>
      <c r="GR702" s="104"/>
      <c r="GS702" s="104"/>
      <c r="GT702" s="104"/>
    </row>
    <row r="703" spans="8:202" s="6" customFormat="1">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c r="AJ703" s="104"/>
      <c r="AK703" s="104"/>
      <c r="AL703" s="104"/>
      <c r="AM703" s="104"/>
      <c r="AN703" s="104"/>
      <c r="AO703" s="104"/>
      <c r="AP703" s="104"/>
      <c r="AQ703" s="104"/>
      <c r="AR703" s="104"/>
      <c r="AS703" s="104"/>
      <c r="AT703" s="104"/>
      <c r="AU703" s="104"/>
      <c r="AV703" s="104"/>
      <c r="AW703" s="104"/>
      <c r="AX703" s="104"/>
      <c r="AY703" s="104"/>
      <c r="AZ703" s="104"/>
      <c r="BA703" s="104"/>
      <c r="BB703" s="104"/>
      <c r="BC703" s="104"/>
      <c r="BD703" s="104"/>
      <c r="BE703" s="104"/>
      <c r="BF703" s="104"/>
      <c r="BG703" s="104"/>
      <c r="BH703" s="104"/>
      <c r="BI703" s="104"/>
      <c r="BJ703" s="104"/>
      <c r="BK703" s="104"/>
      <c r="BL703" s="104"/>
      <c r="BM703" s="104"/>
      <c r="BN703" s="104"/>
      <c r="BO703" s="104"/>
      <c r="BP703" s="104"/>
      <c r="BQ703" s="104"/>
      <c r="BR703" s="104"/>
      <c r="BS703" s="104"/>
      <c r="BT703" s="104"/>
      <c r="BU703" s="104"/>
      <c r="BV703" s="104"/>
      <c r="BW703" s="104"/>
      <c r="BX703" s="104"/>
      <c r="BY703" s="104"/>
      <c r="BZ703" s="104"/>
      <c r="CA703" s="104"/>
      <c r="CB703" s="104"/>
      <c r="CC703" s="104"/>
      <c r="CD703" s="104"/>
      <c r="CE703" s="104"/>
      <c r="CF703" s="104"/>
      <c r="CG703" s="104"/>
      <c r="CH703" s="104"/>
      <c r="CI703" s="104"/>
      <c r="CJ703" s="104"/>
      <c r="CK703" s="104"/>
      <c r="CL703" s="104"/>
      <c r="CM703" s="104"/>
      <c r="CN703" s="104"/>
      <c r="CO703" s="104"/>
      <c r="CP703" s="104"/>
      <c r="CQ703" s="104"/>
      <c r="CR703" s="104"/>
      <c r="CS703" s="104"/>
      <c r="CT703" s="104"/>
      <c r="CU703" s="104"/>
      <c r="CV703" s="104"/>
      <c r="CW703" s="104"/>
      <c r="CX703" s="104"/>
      <c r="CY703" s="104"/>
      <c r="CZ703" s="104"/>
      <c r="DA703" s="104"/>
      <c r="DB703" s="104"/>
      <c r="DC703" s="104"/>
      <c r="DD703" s="104"/>
      <c r="DE703" s="104"/>
      <c r="DF703" s="104"/>
      <c r="DG703" s="104"/>
      <c r="DH703" s="104"/>
      <c r="DI703" s="104"/>
      <c r="DJ703" s="104"/>
      <c r="DK703" s="104"/>
      <c r="DL703" s="104"/>
      <c r="DM703" s="104"/>
      <c r="DN703" s="104"/>
      <c r="DO703" s="104"/>
      <c r="DP703" s="104"/>
      <c r="DQ703" s="104"/>
      <c r="DR703" s="104"/>
      <c r="DS703" s="104"/>
      <c r="DT703" s="104"/>
      <c r="DU703" s="104"/>
      <c r="DV703" s="104"/>
      <c r="DW703" s="104"/>
      <c r="DX703" s="104"/>
      <c r="DY703" s="104"/>
      <c r="DZ703" s="104"/>
      <c r="EA703" s="104"/>
      <c r="EB703" s="104"/>
      <c r="EC703" s="104"/>
      <c r="ED703" s="104"/>
      <c r="EE703" s="104"/>
      <c r="EF703" s="104"/>
      <c r="EG703" s="104"/>
      <c r="EH703" s="104"/>
      <c r="EI703" s="104"/>
      <c r="EJ703" s="104"/>
      <c r="EK703" s="104"/>
      <c r="EL703" s="104"/>
      <c r="EM703" s="104"/>
      <c r="EN703" s="104"/>
      <c r="EO703" s="104"/>
      <c r="EP703" s="104"/>
      <c r="EQ703" s="104"/>
      <c r="ER703" s="104"/>
      <c r="ES703" s="104"/>
      <c r="ET703" s="104"/>
      <c r="EU703" s="104"/>
      <c r="EV703" s="104"/>
      <c r="EW703" s="104"/>
      <c r="EX703" s="104"/>
      <c r="EY703" s="104"/>
      <c r="EZ703" s="104"/>
      <c r="FA703" s="104"/>
      <c r="FB703" s="104"/>
      <c r="FC703" s="104"/>
      <c r="FD703" s="104"/>
      <c r="FE703" s="104"/>
      <c r="FF703" s="104"/>
      <c r="FG703" s="104"/>
      <c r="FH703" s="104"/>
      <c r="FI703" s="104"/>
      <c r="FJ703" s="104"/>
      <c r="FK703" s="104"/>
      <c r="FL703" s="104"/>
      <c r="FM703" s="104"/>
      <c r="FN703" s="104"/>
      <c r="FO703" s="104"/>
      <c r="FP703" s="104"/>
      <c r="FQ703" s="104"/>
      <c r="FR703" s="104"/>
      <c r="FS703" s="104"/>
      <c r="FT703" s="104"/>
      <c r="FU703" s="104"/>
      <c r="FV703" s="104"/>
      <c r="FW703" s="104"/>
      <c r="FX703" s="104"/>
      <c r="FY703" s="104"/>
      <c r="FZ703" s="104"/>
      <c r="GA703" s="104"/>
      <c r="GB703" s="104"/>
      <c r="GC703" s="104"/>
      <c r="GD703" s="104"/>
      <c r="GE703" s="104"/>
      <c r="GF703" s="104"/>
      <c r="GG703" s="104"/>
      <c r="GH703" s="104"/>
      <c r="GI703" s="104"/>
      <c r="GJ703" s="104"/>
      <c r="GK703" s="104"/>
      <c r="GL703" s="104"/>
      <c r="GM703" s="104"/>
      <c r="GN703" s="104"/>
      <c r="GO703" s="104"/>
      <c r="GP703" s="104"/>
      <c r="GQ703" s="104"/>
      <c r="GR703" s="104"/>
      <c r="GS703" s="104"/>
      <c r="GT703" s="104"/>
    </row>
    <row r="704" spans="8:202" s="6" customFormat="1">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104"/>
      <c r="BN704" s="104"/>
      <c r="BO704" s="104"/>
      <c r="BP704" s="104"/>
      <c r="BQ704" s="104"/>
      <c r="BR704" s="104"/>
      <c r="BS704" s="104"/>
      <c r="BT704" s="104"/>
      <c r="BU704" s="104"/>
      <c r="BV704" s="104"/>
      <c r="BW704" s="104"/>
      <c r="BX704" s="104"/>
      <c r="BY704" s="104"/>
      <c r="BZ704" s="104"/>
      <c r="CA704" s="104"/>
      <c r="CB704" s="104"/>
      <c r="CC704" s="104"/>
      <c r="CD704" s="104"/>
      <c r="CE704" s="104"/>
      <c r="CF704" s="104"/>
      <c r="CG704" s="104"/>
      <c r="CH704" s="104"/>
      <c r="CI704" s="104"/>
      <c r="CJ704" s="104"/>
      <c r="CK704" s="104"/>
      <c r="CL704" s="104"/>
      <c r="CM704" s="104"/>
      <c r="CN704" s="104"/>
      <c r="CO704" s="104"/>
      <c r="CP704" s="104"/>
      <c r="CQ704" s="104"/>
      <c r="CR704" s="104"/>
      <c r="CS704" s="104"/>
      <c r="CT704" s="104"/>
      <c r="CU704" s="104"/>
      <c r="CV704" s="104"/>
      <c r="CW704" s="104"/>
      <c r="CX704" s="104"/>
      <c r="CY704" s="104"/>
      <c r="CZ704" s="104"/>
      <c r="DA704" s="104"/>
      <c r="DB704" s="104"/>
      <c r="DC704" s="104"/>
      <c r="DD704" s="104"/>
      <c r="DE704" s="104"/>
      <c r="DF704" s="104"/>
      <c r="DG704" s="104"/>
      <c r="DH704" s="104"/>
      <c r="DI704" s="104"/>
      <c r="DJ704" s="104"/>
      <c r="DK704" s="104"/>
      <c r="DL704" s="104"/>
      <c r="DM704" s="104"/>
      <c r="DN704" s="104"/>
      <c r="DO704" s="104"/>
      <c r="DP704" s="104"/>
      <c r="DQ704" s="104"/>
      <c r="DR704" s="104"/>
      <c r="DS704" s="104"/>
      <c r="DT704" s="104"/>
      <c r="DU704" s="104"/>
      <c r="DV704" s="104"/>
      <c r="DW704" s="104"/>
      <c r="DX704" s="104"/>
      <c r="DY704" s="104"/>
      <c r="DZ704" s="104"/>
      <c r="EA704" s="104"/>
      <c r="EB704" s="104"/>
      <c r="EC704" s="104"/>
      <c r="ED704" s="104"/>
      <c r="EE704" s="104"/>
      <c r="EF704" s="104"/>
      <c r="EG704" s="104"/>
      <c r="EH704" s="104"/>
      <c r="EI704" s="104"/>
      <c r="EJ704" s="104"/>
      <c r="EK704" s="104"/>
      <c r="EL704" s="104"/>
      <c r="EM704" s="104"/>
      <c r="EN704" s="104"/>
      <c r="EO704" s="104"/>
      <c r="EP704" s="104"/>
      <c r="EQ704" s="104"/>
      <c r="ER704" s="104"/>
      <c r="ES704" s="104"/>
      <c r="ET704" s="104"/>
      <c r="EU704" s="104"/>
      <c r="EV704" s="104"/>
      <c r="EW704" s="104"/>
      <c r="EX704" s="104"/>
      <c r="EY704" s="104"/>
      <c r="EZ704" s="104"/>
      <c r="FA704" s="104"/>
      <c r="FB704" s="104"/>
      <c r="FC704" s="104"/>
      <c r="FD704" s="104"/>
      <c r="FE704" s="104"/>
      <c r="FF704" s="104"/>
      <c r="FG704" s="104"/>
      <c r="FH704" s="104"/>
      <c r="FI704" s="104"/>
      <c r="FJ704" s="104"/>
      <c r="FK704" s="104"/>
      <c r="FL704" s="104"/>
      <c r="FM704" s="104"/>
      <c r="FN704" s="104"/>
      <c r="FO704" s="104"/>
      <c r="FP704" s="104"/>
      <c r="FQ704" s="104"/>
      <c r="FR704" s="104"/>
      <c r="FS704" s="104"/>
      <c r="FT704" s="104"/>
      <c r="FU704" s="104"/>
      <c r="FV704" s="104"/>
      <c r="FW704" s="104"/>
      <c r="FX704" s="104"/>
      <c r="FY704" s="104"/>
      <c r="FZ704" s="104"/>
      <c r="GA704" s="104"/>
      <c r="GB704" s="104"/>
      <c r="GC704" s="104"/>
      <c r="GD704" s="104"/>
      <c r="GE704" s="104"/>
      <c r="GF704" s="104"/>
      <c r="GG704" s="104"/>
      <c r="GH704" s="104"/>
      <c r="GI704" s="104"/>
      <c r="GJ704" s="104"/>
      <c r="GK704" s="104"/>
      <c r="GL704" s="104"/>
      <c r="GM704" s="104"/>
      <c r="GN704" s="104"/>
      <c r="GO704" s="104"/>
      <c r="GP704" s="104"/>
      <c r="GQ704" s="104"/>
      <c r="GR704" s="104"/>
      <c r="GS704" s="104"/>
      <c r="GT704" s="104"/>
    </row>
    <row r="705" spans="8:202" s="6" customFormat="1">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c r="BB705" s="104"/>
      <c r="BC705" s="104"/>
      <c r="BD705" s="104"/>
      <c r="BE705" s="104"/>
      <c r="BF705" s="104"/>
      <c r="BG705" s="104"/>
      <c r="BH705" s="104"/>
      <c r="BI705" s="104"/>
      <c r="BJ705" s="104"/>
      <c r="BK705" s="104"/>
      <c r="BL705" s="104"/>
      <c r="BM705" s="104"/>
      <c r="BN705" s="104"/>
      <c r="BO705" s="104"/>
      <c r="BP705" s="104"/>
      <c r="BQ705" s="104"/>
      <c r="BR705" s="104"/>
      <c r="BS705" s="104"/>
      <c r="BT705" s="104"/>
      <c r="BU705" s="104"/>
      <c r="BV705" s="104"/>
      <c r="BW705" s="104"/>
      <c r="BX705" s="104"/>
      <c r="BY705" s="104"/>
      <c r="BZ705" s="104"/>
      <c r="CA705" s="104"/>
      <c r="CB705" s="104"/>
      <c r="CC705" s="104"/>
      <c r="CD705" s="104"/>
      <c r="CE705" s="104"/>
      <c r="CF705" s="104"/>
      <c r="CG705" s="104"/>
      <c r="CH705" s="104"/>
      <c r="CI705" s="104"/>
      <c r="CJ705" s="104"/>
      <c r="CK705" s="104"/>
      <c r="CL705" s="104"/>
      <c r="CM705" s="104"/>
      <c r="CN705" s="104"/>
      <c r="CO705" s="104"/>
      <c r="CP705" s="104"/>
      <c r="CQ705" s="104"/>
      <c r="CR705" s="104"/>
      <c r="CS705" s="104"/>
      <c r="CT705" s="104"/>
      <c r="CU705" s="104"/>
      <c r="CV705" s="104"/>
      <c r="CW705" s="104"/>
      <c r="CX705" s="104"/>
      <c r="CY705" s="104"/>
      <c r="CZ705" s="104"/>
      <c r="DA705" s="104"/>
      <c r="DB705" s="104"/>
      <c r="DC705" s="104"/>
      <c r="DD705" s="104"/>
      <c r="DE705" s="104"/>
      <c r="DF705" s="104"/>
      <c r="DG705" s="104"/>
      <c r="DH705" s="104"/>
      <c r="DI705" s="104"/>
      <c r="DJ705" s="104"/>
      <c r="DK705" s="104"/>
      <c r="DL705" s="104"/>
      <c r="DM705" s="104"/>
      <c r="DN705" s="104"/>
      <c r="DO705" s="104"/>
      <c r="DP705" s="104"/>
      <c r="DQ705" s="104"/>
      <c r="DR705" s="104"/>
      <c r="DS705" s="104"/>
      <c r="DT705" s="104"/>
      <c r="DU705" s="104"/>
      <c r="DV705" s="104"/>
      <c r="DW705" s="104"/>
      <c r="DX705" s="104"/>
      <c r="DY705" s="104"/>
      <c r="DZ705" s="104"/>
      <c r="EA705" s="104"/>
      <c r="EB705" s="104"/>
      <c r="EC705" s="104"/>
      <c r="ED705" s="104"/>
      <c r="EE705" s="104"/>
      <c r="EF705" s="104"/>
      <c r="EG705" s="104"/>
      <c r="EH705" s="104"/>
      <c r="EI705" s="104"/>
      <c r="EJ705" s="104"/>
      <c r="EK705" s="104"/>
      <c r="EL705" s="104"/>
      <c r="EM705" s="104"/>
      <c r="EN705" s="104"/>
      <c r="EO705" s="104"/>
      <c r="EP705" s="104"/>
      <c r="EQ705" s="104"/>
      <c r="ER705" s="104"/>
      <c r="ES705" s="104"/>
      <c r="ET705" s="104"/>
      <c r="EU705" s="104"/>
      <c r="EV705" s="104"/>
      <c r="EW705" s="104"/>
      <c r="EX705" s="104"/>
      <c r="EY705" s="104"/>
      <c r="EZ705" s="104"/>
      <c r="FA705" s="104"/>
      <c r="FB705" s="104"/>
      <c r="FC705" s="104"/>
      <c r="FD705" s="104"/>
      <c r="FE705" s="104"/>
      <c r="FF705" s="104"/>
      <c r="FG705" s="104"/>
      <c r="FH705" s="104"/>
      <c r="FI705" s="104"/>
      <c r="FJ705" s="104"/>
      <c r="FK705" s="104"/>
      <c r="FL705" s="104"/>
      <c r="FM705" s="104"/>
      <c r="FN705" s="104"/>
      <c r="FO705" s="104"/>
      <c r="FP705" s="104"/>
      <c r="FQ705" s="104"/>
      <c r="FR705" s="104"/>
      <c r="FS705" s="104"/>
      <c r="FT705" s="104"/>
      <c r="FU705" s="104"/>
      <c r="FV705" s="104"/>
      <c r="FW705" s="104"/>
      <c r="FX705" s="104"/>
      <c r="FY705" s="104"/>
      <c r="FZ705" s="104"/>
      <c r="GA705" s="104"/>
      <c r="GB705" s="104"/>
      <c r="GC705" s="104"/>
      <c r="GD705" s="104"/>
      <c r="GE705" s="104"/>
      <c r="GF705" s="104"/>
      <c r="GG705" s="104"/>
      <c r="GH705" s="104"/>
      <c r="GI705" s="104"/>
      <c r="GJ705" s="104"/>
      <c r="GK705" s="104"/>
      <c r="GL705" s="104"/>
      <c r="GM705" s="104"/>
      <c r="GN705" s="104"/>
      <c r="GO705" s="104"/>
      <c r="GP705" s="104"/>
      <c r="GQ705" s="104"/>
      <c r="GR705" s="104"/>
      <c r="GS705" s="104"/>
      <c r="GT705" s="104"/>
    </row>
    <row r="706" spans="8:202" s="6" customFormat="1">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4"/>
      <c r="AL706" s="104"/>
      <c r="AM706" s="104"/>
      <c r="AN706" s="104"/>
      <c r="AO706" s="104"/>
      <c r="AP706" s="104"/>
      <c r="AQ706" s="104"/>
      <c r="AR706" s="104"/>
      <c r="AS706" s="104"/>
      <c r="AT706" s="104"/>
      <c r="AU706" s="104"/>
      <c r="AV706" s="104"/>
      <c r="AW706" s="104"/>
      <c r="AX706" s="104"/>
      <c r="AY706" s="104"/>
      <c r="AZ706" s="104"/>
      <c r="BA706" s="104"/>
      <c r="BB706" s="104"/>
      <c r="BC706" s="104"/>
      <c r="BD706" s="104"/>
      <c r="BE706" s="104"/>
      <c r="BF706" s="104"/>
      <c r="BG706" s="104"/>
      <c r="BH706" s="104"/>
      <c r="BI706" s="104"/>
      <c r="BJ706" s="104"/>
      <c r="BK706" s="104"/>
      <c r="BL706" s="104"/>
      <c r="BM706" s="104"/>
      <c r="BN706" s="104"/>
      <c r="BO706" s="104"/>
      <c r="BP706" s="104"/>
      <c r="BQ706" s="104"/>
      <c r="BR706" s="104"/>
      <c r="BS706" s="104"/>
      <c r="BT706" s="104"/>
      <c r="BU706" s="104"/>
      <c r="BV706" s="104"/>
      <c r="BW706" s="104"/>
      <c r="BX706" s="104"/>
      <c r="BY706" s="104"/>
      <c r="BZ706" s="104"/>
      <c r="CA706" s="104"/>
      <c r="CB706" s="104"/>
      <c r="CC706" s="104"/>
      <c r="CD706" s="104"/>
      <c r="CE706" s="104"/>
      <c r="CF706" s="104"/>
      <c r="CG706" s="104"/>
      <c r="CH706" s="104"/>
      <c r="CI706" s="104"/>
      <c r="CJ706" s="104"/>
      <c r="CK706" s="104"/>
      <c r="CL706" s="104"/>
      <c r="CM706" s="104"/>
      <c r="CN706" s="104"/>
      <c r="CO706" s="104"/>
      <c r="CP706" s="104"/>
      <c r="CQ706" s="104"/>
      <c r="CR706" s="104"/>
      <c r="CS706" s="104"/>
      <c r="CT706" s="104"/>
      <c r="CU706" s="104"/>
      <c r="CV706" s="104"/>
      <c r="CW706" s="104"/>
      <c r="CX706" s="104"/>
      <c r="CY706" s="104"/>
      <c r="CZ706" s="104"/>
      <c r="DA706" s="104"/>
      <c r="DB706" s="104"/>
      <c r="DC706" s="104"/>
      <c r="DD706" s="104"/>
      <c r="DE706" s="104"/>
      <c r="DF706" s="104"/>
      <c r="DG706" s="104"/>
      <c r="DH706" s="104"/>
      <c r="DI706" s="104"/>
      <c r="DJ706" s="104"/>
      <c r="DK706" s="104"/>
      <c r="DL706" s="104"/>
      <c r="DM706" s="104"/>
      <c r="DN706" s="104"/>
      <c r="DO706" s="104"/>
      <c r="DP706" s="104"/>
      <c r="DQ706" s="104"/>
      <c r="DR706" s="104"/>
      <c r="DS706" s="104"/>
      <c r="DT706" s="104"/>
      <c r="DU706" s="104"/>
      <c r="DV706" s="104"/>
      <c r="DW706" s="104"/>
      <c r="DX706" s="104"/>
      <c r="DY706" s="104"/>
      <c r="DZ706" s="104"/>
      <c r="EA706" s="104"/>
      <c r="EB706" s="104"/>
      <c r="EC706" s="104"/>
      <c r="ED706" s="104"/>
      <c r="EE706" s="104"/>
      <c r="EF706" s="104"/>
      <c r="EG706" s="104"/>
      <c r="EH706" s="104"/>
      <c r="EI706" s="104"/>
      <c r="EJ706" s="104"/>
      <c r="EK706" s="104"/>
      <c r="EL706" s="104"/>
      <c r="EM706" s="104"/>
      <c r="EN706" s="104"/>
      <c r="EO706" s="104"/>
      <c r="EP706" s="104"/>
      <c r="EQ706" s="104"/>
      <c r="ER706" s="104"/>
      <c r="ES706" s="104"/>
      <c r="ET706" s="104"/>
      <c r="EU706" s="104"/>
      <c r="EV706" s="104"/>
      <c r="EW706" s="104"/>
      <c r="EX706" s="104"/>
      <c r="EY706" s="104"/>
      <c r="EZ706" s="104"/>
      <c r="FA706" s="104"/>
      <c r="FB706" s="104"/>
      <c r="FC706" s="104"/>
      <c r="FD706" s="104"/>
      <c r="FE706" s="104"/>
      <c r="FF706" s="104"/>
      <c r="FG706" s="104"/>
      <c r="FH706" s="104"/>
      <c r="FI706" s="104"/>
      <c r="FJ706" s="104"/>
      <c r="FK706" s="104"/>
      <c r="FL706" s="104"/>
      <c r="FM706" s="104"/>
      <c r="FN706" s="104"/>
      <c r="FO706" s="104"/>
      <c r="FP706" s="104"/>
      <c r="FQ706" s="104"/>
      <c r="FR706" s="104"/>
      <c r="FS706" s="104"/>
      <c r="FT706" s="104"/>
      <c r="FU706" s="104"/>
      <c r="FV706" s="104"/>
      <c r="FW706" s="104"/>
      <c r="FX706" s="104"/>
      <c r="FY706" s="104"/>
      <c r="FZ706" s="104"/>
      <c r="GA706" s="104"/>
      <c r="GB706" s="104"/>
      <c r="GC706" s="104"/>
      <c r="GD706" s="104"/>
      <c r="GE706" s="104"/>
      <c r="GF706" s="104"/>
      <c r="GG706" s="104"/>
      <c r="GH706" s="104"/>
      <c r="GI706" s="104"/>
      <c r="GJ706" s="104"/>
      <c r="GK706" s="104"/>
      <c r="GL706" s="104"/>
      <c r="GM706" s="104"/>
      <c r="GN706" s="104"/>
      <c r="GO706" s="104"/>
      <c r="GP706" s="104"/>
      <c r="GQ706" s="104"/>
      <c r="GR706" s="104"/>
      <c r="GS706" s="104"/>
      <c r="GT706" s="104"/>
    </row>
    <row r="707" spans="8:202" s="6" customFormat="1">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c r="AJ707" s="104"/>
      <c r="AK707" s="104"/>
      <c r="AL707" s="104"/>
      <c r="AM707" s="104"/>
      <c r="AN707" s="104"/>
      <c r="AO707" s="104"/>
      <c r="AP707" s="104"/>
      <c r="AQ707" s="104"/>
      <c r="AR707" s="104"/>
      <c r="AS707" s="104"/>
      <c r="AT707" s="104"/>
      <c r="AU707" s="104"/>
      <c r="AV707" s="104"/>
      <c r="AW707" s="104"/>
      <c r="AX707" s="104"/>
      <c r="AY707" s="104"/>
      <c r="AZ707" s="104"/>
      <c r="BA707" s="104"/>
      <c r="BB707" s="104"/>
      <c r="BC707" s="104"/>
      <c r="BD707" s="104"/>
      <c r="BE707" s="104"/>
      <c r="BF707" s="104"/>
      <c r="BG707" s="104"/>
      <c r="BH707" s="104"/>
      <c r="BI707" s="104"/>
      <c r="BJ707" s="104"/>
      <c r="BK707" s="104"/>
      <c r="BL707" s="104"/>
      <c r="BM707" s="104"/>
      <c r="BN707" s="104"/>
      <c r="BO707" s="104"/>
      <c r="BP707" s="104"/>
      <c r="BQ707" s="104"/>
      <c r="BR707" s="104"/>
      <c r="BS707" s="104"/>
      <c r="BT707" s="104"/>
      <c r="BU707" s="104"/>
      <c r="BV707" s="104"/>
      <c r="BW707" s="104"/>
      <c r="BX707" s="104"/>
      <c r="BY707" s="104"/>
      <c r="BZ707" s="104"/>
      <c r="CA707" s="104"/>
      <c r="CB707" s="104"/>
      <c r="CC707" s="104"/>
      <c r="CD707" s="104"/>
      <c r="CE707" s="104"/>
      <c r="CF707" s="104"/>
      <c r="CG707" s="104"/>
      <c r="CH707" s="104"/>
      <c r="CI707" s="104"/>
      <c r="CJ707" s="104"/>
      <c r="CK707" s="104"/>
      <c r="CL707" s="104"/>
      <c r="CM707" s="104"/>
      <c r="CN707" s="104"/>
      <c r="CO707" s="104"/>
      <c r="CP707" s="104"/>
      <c r="CQ707" s="104"/>
      <c r="CR707" s="104"/>
      <c r="CS707" s="104"/>
      <c r="CT707" s="104"/>
      <c r="CU707" s="104"/>
      <c r="CV707" s="104"/>
      <c r="CW707" s="104"/>
      <c r="CX707" s="104"/>
      <c r="CY707" s="104"/>
      <c r="CZ707" s="104"/>
      <c r="DA707" s="104"/>
      <c r="DB707" s="104"/>
      <c r="DC707" s="104"/>
      <c r="DD707" s="104"/>
      <c r="DE707" s="104"/>
      <c r="DF707" s="104"/>
      <c r="DG707" s="104"/>
      <c r="DH707" s="104"/>
      <c r="DI707" s="104"/>
      <c r="DJ707" s="104"/>
      <c r="DK707" s="104"/>
      <c r="DL707" s="104"/>
      <c r="DM707" s="104"/>
      <c r="DN707" s="104"/>
      <c r="DO707" s="104"/>
      <c r="DP707" s="104"/>
      <c r="DQ707" s="104"/>
      <c r="DR707" s="104"/>
      <c r="DS707" s="104"/>
      <c r="DT707" s="104"/>
      <c r="DU707" s="104"/>
      <c r="DV707" s="104"/>
      <c r="DW707" s="104"/>
      <c r="DX707" s="104"/>
      <c r="DY707" s="104"/>
      <c r="DZ707" s="104"/>
      <c r="EA707" s="104"/>
      <c r="EB707" s="104"/>
      <c r="EC707" s="104"/>
      <c r="ED707" s="104"/>
      <c r="EE707" s="104"/>
      <c r="EF707" s="104"/>
      <c r="EG707" s="104"/>
      <c r="EH707" s="104"/>
      <c r="EI707" s="104"/>
      <c r="EJ707" s="104"/>
      <c r="EK707" s="104"/>
      <c r="EL707" s="104"/>
      <c r="EM707" s="104"/>
      <c r="EN707" s="104"/>
      <c r="EO707" s="104"/>
      <c r="EP707" s="104"/>
      <c r="EQ707" s="104"/>
      <c r="ER707" s="104"/>
      <c r="ES707" s="104"/>
      <c r="ET707" s="104"/>
      <c r="EU707" s="104"/>
      <c r="EV707" s="104"/>
      <c r="EW707" s="104"/>
      <c r="EX707" s="104"/>
      <c r="EY707" s="104"/>
      <c r="EZ707" s="104"/>
      <c r="FA707" s="104"/>
      <c r="FB707" s="104"/>
      <c r="FC707" s="104"/>
      <c r="FD707" s="104"/>
      <c r="FE707" s="104"/>
      <c r="FF707" s="104"/>
      <c r="FG707" s="104"/>
      <c r="FH707" s="104"/>
      <c r="FI707" s="104"/>
      <c r="FJ707" s="104"/>
      <c r="FK707" s="104"/>
      <c r="FL707" s="104"/>
      <c r="FM707" s="104"/>
      <c r="FN707" s="104"/>
      <c r="FO707" s="104"/>
      <c r="FP707" s="104"/>
      <c r="FQ707" s="104"/>
      <c r="FR707" s="104"/>
      <c r="FS707" s="104"/>
      <c r="FT707" s="104"/>
      <c r="FU707" s="104"/>
      <c r="FV707" s="104"/>
      <c r="FW707" s="104"/>
      <c r="FX707" s="104"/>
      <c r="FY707" s="104"/>
      <c r="FZ707" s="104"/>
      <c r="GA707" s="104"/>
      <c r="GB707" s="104"/>
      <c r="GC707" s="104"/>
      <c r="GD707" s="104"/>
      <c r="GE707" s="104"/>
      <c r="GF707" s="104"/>
      <c r="GG707" s="104"/>
      <c r="GH707" s="104"/>
      <c r="GI707" s="104"/>
      <c r="GJ707" s="104"/>
      <c r="GK707" s="104"/>
      <c r="GL707" s="104"/>
      <c r="GM707" s="104"/>
      <c r="GN707" s="104"/>
      <c r="GO707" s="104"/>
      <c r="GP707" s="104"/>
      <c r="GQ707" s="104"/>
      <c r="GR707" s="104"/>
      <c r="GS707" s="104"/>
      <c r="GT707" s="104"/>
    </row>
    <row r="708" spans="8:202" s="6" customFormat="1">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c r="AJ708" s="104"/>
      <c r="AK708" s="104"/>
      <c r="AL708" s="104"/>
      <c r="AM708" s="104"/>
      <c r="AN708" s="104"/>
      <c r="AO708" s="104"/>
      <c r="AP708" s="104"/>
      <c r="AQ708" s="104"/>
      <c r="AR708" s="104"/>
      <c r="AS708" s="104"/>
      <c r="AT708" s="104"/>
      <c r="AU708" s="104"/>
      <c r="AV708" s="104"/>
      <c r="AW708" s="104"/>
      <c r="AX708" s="104"/>
      <c r="AY708" s="104"/>
      <c r="AZ708" s="104"/>
      <c r="BA708" s="104"/>
      <c r="BB708" s="104"/>
      <c r="BC708" s="104"/>
      <c r="BD708" s="104"/>
      <c r="BE708" s="104"/>
      <c r="BF708" s="104"/>
      <c r="BG708" s="104"/>
      <c r="BH708" s="104"/>
      <c r="BI708" s="104"/>
      <c r="BJ708" s="104"/>
      <c r="BK708" s="104"/>
      <c r="BL708" s="104"/>
      <c r="BM708" s="104"/>
      <c r="BN708" s="104"/>
      <c r="BO708" s="104"/>
      <c r="BP708" s="104"/>
      <c r="BQ708" s="104"/>
      <c r="BR708" s="104"/>
      <c r="BS708" s="104"/>
      <c r="BT708" s="104"/>
      <c r="BU708" s="104"/>
      <c r="BV708" s="104"/>
      <c r="BW708" s="104"/>
      <c r="BX708" s="104"/>
      <c r="BY708" s="104"/>
      <c r="BZ708" s="104"/>
      <c r="CA708" s="104"/>
      <c r="CB708" s="104"/>
      <c r="CC708" s="104"/>
      <c r="CD708" s="104"/>
      <c r="CE708" s="104"/>
      <c r="CF708" s="104"/>
      <c r="CG708" s="104"/>
      <c r="CH708" s="104"/>
      <c r="CI708" s="104"/>
      <c r="CJ708" s="104"/>
      <c r="CK708" s="104"/>
      <c r="CL708" s="104"/>
      <c r="CM708" s="104"/>
      <c r="CN708" s="104"/>
      <c r="CO708" s="104"/>
      <c r="CP708" s="104"/>
      <c r="CQ708" s="104"/>
      <c r="CR708" s="104"/>
      <c r="CS708" s="104"/>
      <c r="CT708" s="104"/>
      <c r="CU708" s="104"/>
      <c r="CV708" s="104"/>
      <c r="CW708" s="104"/>
      <c r="CX708" s="104"/>
      <c r="CY708" s="104"/>
      <c r="CZ708" s="104"/>
      <c r="DA708" s="104"/>
      <c r="DB708" s="104"/>
      <c r="DC708" s="104"/>
      <c r="DD708" s="104"/>
      <c r="DE708" s="104"/>
      <c r="DF708" s="104"/>
      <c r="DG708" s="104"/>
      <c r="DH708" s="104"/>
      <c r="DI708" s="104"/>
      <c r="DJ708" s="104"/>
      <c r="DK708" s="104"/>
      <c r="DL708" s="104"/>
      <c r="DM708" s="104"/>
      <c r="DN708" s="104"/>
      <c r="DO708" s="104"/>
      <c r="DP708" s="104"/>
      <c r="DQ708" s="104"/>
      <c r="DR708" s="104"/>
      <c r="DS708" s="104"/>
      <c r="DT708" s="104"/>
      <c r="DU708" s="104"/>
      <c r="DV708" s="104"/>
      <c r="DW708" s="104"/>
      <c r="DX708" s="104"/>
      <c r="DY708" s="104"/>
      <c r="DZ708" s="104"/>
      <c r="EA708" s="104"/>
      <c r="EB708" s="104"/>
      <c r="EC708" s="104"/>
      <c r="ED708" s="104"/>
      <c r="EE708" s="104"/>
      <c r="EF708" s="104"/>
      <c r="EG708" s="104"/>
      <c r="EH708" s="104"/>
      <c r="EI708" s="104"/>
      <c r="EJ708" s="104"/>
      <c r="EK708" s="104"/>
      <c r="EL708" s="104"/>
      <c r="EM708" s="104"/>
      <c r="EN708" s="104"/>
      <c r="EO708" s="104"/>
      <c r="EP708" s="104"/>
      <c r="EQ708" s="104"/>
      <c r="ER708" s="104"/>
      <c r="ES708" s="104"/>
      <c r="ET708" s="104"/>
      <c r="EU708" s="104"/>
      <c r="EV708" s="104"/>
      <c r="EW708" s="104"/>
      <c r="EX708" s="104"/>
      <c r="EY708" s="104"/>
      <c r="EZ708" s="104"/>
      <c r="FA708" s="104"/>
      <c r="FB708" s="104"/>
      <c r="FC708" s="104"/>
      <c r="FD708" s="104"/>
      <c r="FE708" s="104"/>
      <c r="FF708" s="104"/>
      <c r="FG708" s="104"/>
      <c r="FH708" s="104"/>
      <c r="FI708" s="104"/>
      <c r="FJ708" s="104"/>
      <c r="FK708" s="104"/>
      <c r="FL708" s="104"/>
      <c r="FM708" s="104"/>
      <c r="FN708" s="104"/>
      <c r="FO708" s="104"/>
      <c r="FP708" s="104"/>
      <c r="FQ708" s="104"/>
      <c r="FR708" s="104"/>
      <c r="FS708" s="104"/>
      <c r="FT708" s="104"/>
      <c r="FU708" s="104"/>
      <c r="FV708" s="104"/>
      <c r="FW708" s="104"/>
      <c r="FX708" s="104"/>
      <c r="FY708" s="104"/>
      <c r="FZ708" s="104"/>
      <c r="GA708" s="104"/>
      <c r="GB708" s="104"/>
      <c r="GC708" s="104"/>
      <c r="GD708" s="104"/>
      <c r="GE708" s="104"/>
      <c r="GF708" s="104"/>
      <c r="GG708" s="104"/>
      <c r="GH708" s="104"/>
      <c r="GI708" s="104"/>
      <c r="GJ708" s="104"/>
      <c r="GK708" s="104"/>
      <c r="GL708" s="104"/>
      <c r="GM708" s="104"/>
      <c r="GN708" s="104"/>
      <c r="GO708" s="104"/>
      <c r="GP708" s="104"/>
      <c r="GQ708" s="104"/>
      <c r="GR708" s="104"/>
      <c r="GS708" s="104"/>
      <c r="GT708" s="104"/>
    </row>
    <row r="709" spans="8:202" s="6" customFormat="1">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4"/>
      <c r="AL709" s="104"/>
      <c r="AM709" s="104"/>
      <c r="AN709" s="104"/>
      <c r="AO709" s="104"/>
      <c r="AP709" s="104"/>
      <c r="AQ709" s="104"/>
      <c r="AR709" s="104"/>
      <c r="AS709" s="104"/>
      <c r="AT709" s="104"/>
      <c r="AU709" s="104"/>
      <c r="AV709" s="104"/>
      <c r="AW709" s="104"/>
      <c r="AX709" s="104"/>
      <c r="AY709" s="104"/>
      <c r="AZ709" s="104"/>
      <c r="BA709" s="104"/>
      <c r="BB709" s="104"/>
      <c r="BC709" s="104"/>
      <c r="BD709" s="104"/>
      <c r="BE709" s="104"/>
      <c r="BF709" s="104"/>
      <c r="BG709" s="104"/>
      <c r="BH709" s="104"/>
      <c r="BI709" s="104"/>
      <c r="BJ709" s="104"/>
      <c r="BK709" s="104"/>
      <c r="BL709" s="104"/>
      <c r="BM709" s="104"/>
      <c r="BN709" s="104"/>
      <c r="BO709" s="104"/>
      <c r="BP709" s="104"/>
      <c r="BQ709" s="104"/>
      <c r="BR709" s="104"/>
      <c r="BS709" s="104"/>
      <c r="BT709" s="104"/>
      <c r="BU709" s="104"/>
      <c r="BV709" s="104"/>
      <c r="BW709" s="104"/>
      <c r="BX709" s="104"/>
      <c r="BY709" s="104"/>
      <c r="BZ709" s="104"/>
      <c r="CA709" s="104"/>
      <c r="CB709" s="104"/>
      <c r="CC709" s="104"/>
      <c r="CD709" s="104"/>
      <c r="CE709" s="104"/>
      <c r="CF709" s="104"/>
      <c r="CG709" s="104"/>
      <c r="CH709" s="104"/>
      <c r="CI709" s="104"/>
      <c r="CJ709" s="104"/>
      <c r="CK709" s="104"/>
      <c r="CL709" s="104"/>
      <c r="CM709" s="104"/>
      <c r="CN709" s="104"/>
      <c r="CO709" s="104"/>
      <c r="CP709" s="104"/>
      <c r="CQ709" s="104"/>
      <c r="CR709" s="104"/>
      <c r="CS709" s="104"/>
      <c r="CT709" s="104"/>
      <c r="CU709" s="104"/>
      <c r="CV709" s="104"/>
      <c r="CW709" s="104"/>
      <c r="CX709" s="104"/>
      <c r="CY709" s="104"/>
      <c r="CZ709" s="104"/>
      <c r="DA709" s="104"/>
      <c r="DB709" s="104"/>
      <c r="DC709" s="104"/>
      <c r="DD709" s="104"/>
      <c r="DE709" s="104"/>
      <c r="DF709" s="104"/>
      <c r="DG709" s="104"/>
      <c r="DH709" s="104"/>
      <c r="DI709" s="104"/>
      <c r="DJ709" s="104"/>
      <c r="DK709" s="104"/>
      <c r="DL709" s="104"/>
      <c r="DM709" s="104"/>
      <c r="DN709" s="104"/>
      <c r="DO709" s="104"/>
      <c r="DP709" s="104"/>
      <c r="DQ709" s="104"/>
      <c r="DR709" s="104"/>
      <c r="DS709" s="104"/>
      <c r="DT709" s="104"/>
      <c r="DU709" s="104"/>
      <c r="DV709" s="104"/>
      <c r="DW709" s="104"/>
      <c r="DX709" s="104"/>
      <c r="DY709" s="104"/>
      <c r="DZ709" s="104"/>
      <c r="EA709" s="104"/>
      <c r="EB709" s="104"/>
      <c r="EC709" s="104"/>
      <c r="ED709" s="104"/>
      <c r="EE709" s="104"/>
      <c r="EF709" s="104"/>
      <c r="EG709" s="104"/>
      <c r="EH709" s="104"/>
      <c r="EI709" s="104"/>
      <c r="EJ709" s="104"/>
      <c r="EK709" s="104"/>
      <c r="EL709" s="104"/>
      <c r="EM709" s="104"/>
      <c r="EN709" s="104"/>
      <c r="EO709" s="104"/>
      <c r="EP709" s="104"/>
      <c r="EQ709" s="104"/>
      <c r="ER709" s="104"/>
      <c r="ES709" s="104"/>
      <c r="ET709" s="104"/>
      <c r="EU709" s="104"/>
      <c r="EV709" s="104"/>
      <c r="EW709" s="104"/>
      <c r="EX709" s="104"/>
      <c r="EY709" s="104"/>
      <c r="EZ709" s="104"/>
      <c r="FA709" s="104"/>
      <c r="FB709" s="104"/>
      <c r="FC709" s="104"/>
      <c r="FD709" s="104"/>
      <c r="FE709" s="104"/>
      <c r="FF709" s="104"/>
      <c r="FG709" s="104"/>
      <c r="FH709" s="104"/>
      <c r="FI709" s="104"/>
      <c r="FJ709" s="104"/>
      <c r="FK709" s="104"/>
      <c r="FL709" s="104"/>
      <c r="FM709" s="104"/>
      <c r="FN709" s="104"/>
      <c r="FO709" s="104"/>
      <c r="FP709" s="104"/>
      <c r="FQ709" s="104"/>
      <c r="FR709" s="104"/>
      <c r="FS709" s="104"/>
      <c r="FT709" s="104"/>
      <c r="FU709" s="104"/>
      <c r="FV709" s="104"/>
      <c r="FW709" s="104"/>
      <c r="FX709" s="104"/>
      <c r="FY709" s="104"/>
      <c r="FZ709" s="104"/>
      <c r="GA709" s="104"/>
      <c r="GB709" s="104"/>
      <c r="GC709" s="104"/>
      <c r="GD709" s="104"/>
      <c r="GE709" s="104"/>
      <c r="GF709" s="104"/>
      <c r="GG709" s="104"/>
      <c r="GH709" s="104"/>
      <c r="GI709" s="104"/>
      <c r="GJ709" s="104"/>
      <c r="GK709" s="104"/>
      <c r="GL709" s="104"/>
      <c r="GM709" s="104"/>
      <c r="GN709" s="104"/>
      <c r="GO709" s="104"/>
      <c r="GP709" s="104"/>
      <c r="GQ709" s="104"/>
      <c r="GR709" s="104"/>
      <c r="GS709" s="104"/>
      <c r="GT709" s="104"/>
    </row>
    <row r="710" spans="8:202" s="6" customFormat="1">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c r="AJ710" s="104"/>
      <c r="AK710" s="104"/>
      <c r="AL710" s="104"/>
      <c r="AM710" s="104"/>
      <c r="AN710" s="104"/>
      <c r="AO710" s="104"/>
      <c r="AP710" s="104"/>
      <c r="AQ710" s="104"/>
      <c r="AR710" s="104"/>
      <c r="AS710" s="104"/>
      <c r="AT710" s="104"/>
      <c r="AU710" s="104"/>
      <c r="AV710" s="104"/>
      <c r="AW710" s="104"/>
      <c r="AX710" s="104"/>
      <c r="AY710" s="104"/>
      <c r="AZ710" s="104"/>
      <c r="BA710" s="104"/>
      <c r="BB710" s="104"/>
      <c r="BC710" s="104"/>
      <c r="BD710" s="104"/>
      <c r="BE710" s="104"/>
      <c r="BF710" s="104"/>
      <c r="BG710" s="104"/>
      <c r="BH710" s="104"/>
      <c r="BI710" s="104"/>
      <c r="BJ710" s="104"/>
      <c r="BK710" s="104"/>
      <c r="BL710" s="104"/>
      <c r="BM710" s="104"/>
      <c r="BN710" s="104"/>
      <c r="BO710" s="104"/>
      <c r="BP710" s="104"/>
      <c r="BQ710" s="104"/>
      <c r="BR710" s="104"/>
      <c r="BS710" s="104"/>
      <c r="BT710" s="104"/>
      <c r="BU710" s="104"/>
      <c r="BV710" s="104"/>
      <c r="BW710" s="104"/>
      <c r="BX710" s="104"/>
      <c r="BY710" s="104"/>
      <c r="BZ710" s="104"/>
      <c r="CA710" s="104"/>
      <c r="CB710" s="104"/>
      <c r="CC710" s="104"/>
      <c r="CD710" s="104"/>
      <c r="CE710" s="104"/>
      <c r="CF710" s="104"/>
      <c r="CG710" s="104"/>
      <c r="CH710" s="104"/>
      <c r="CI710" s="104"/>
      <c r="CJ710" s="104"/>
      <c r="CK710" s="104"/>
      <c r="CL710" s="104"/>
      <c r="CM710" s="104"/>
      <c r="CN710" s="104"/>
      <c r="CO710" s="104"/>
      <c r="CP710" s="104"/>
      <c r="CQ710" s="104"/>
      <c r="CR710" s="104"/>
      <c r="CS710" s="104"/>
      <c r="CT710" s="104"/>
      <c r="CU710" s="104"/>
      <c r="CV710" s="104"/>
      <c r="CW710" s="104"/>
      <c r="CX710" s="104"/>
      <c r="CY710" s="104"/>
      <c r="CZ710" s="104"/>
      <c r="DA710" s="104"/>
      <c r="DB710" s="104"/>
      <c r="DC710" s="104"/>
      <c r="DD710" s="104"/>
      <c r="DE710" s="104"/>
      <c r="DF710" s="104"/>
      <c r="DG710" s="104"/>
      <c r="DH710" s="104"/>
      <c r="DI710" s="104"/>
      <c r="DJ710" s="104"/>
      <c r="DK710" s="104"/>
      <c r="DL710" s="104"/>
      <c r="DM710" s="104"/>
      <c r="DN710" s="104"/>
      <c r="DO710" s="104"/>
      <c r="DP710" s="104"/>
      <c r="DQ710" s="104"/>
      <c r="DR710" s="104"/>
      <c r="DS710" s="104"/>
      <c r="DT710" s="104"/>
      <c r="DU710" s="104"/>
      <c r="DV710" s="104"/>
      <c r="DW710" s="104"/>
      <c r="DX710" s="104"/>
      <c r="DY710" s="104"/>
      <c r="DZ710" s="104"/>
      <c r="EA710" s="104"/>
      <c r="EB710" s="104"/>
      <c r="EC710" s="104"/>
      <c r="ED710" s="104"/>
      <c r="EE710" s="104"/>
      <c r="EF710" s="104"/>
      <c r="EG710" s="104"/>
      <c r="EH710" s="104"/>
      <c r="EI710" s="104"/>
      <c r="EJ710" s="104"/>
      <c r="EK710" s="104"/>
      <c r="EL710" s="104"/>
      <c r="EM710" s="104"/>
      <c r="EN710" s="104"/>
      <c r="EO710" s="104"/>
      <c r="EP710" s="104"/>
      <c r="EQ710" s="104"/>
      <c r="ER710" s="104"/>
      <c r="ES710" s="104"/>
      <c r="ET710" s="104"/>
      <c r="EU710" s="104"/>
      <c r="EV710" s="104"/>
      <c r="EW710" s="104"/>
      <c r="EX710" s="104"/>
      <c r="EY710" s="104"/>
      <c r="EZ710" s="104"/>
      <c r="FA710" s="104"/>
      <c r="FB710" s="104"/>
      <c r="FC710" s="104"/>
      <c r="FD710" s="104"/>
      <c r="FE710" s="104"/>
      <c r="FF710" s="104"/>
      <c r="FG710" s="104"/>
      <c r="FH710" s="104"/>
      <c r="FI710" s="104"/>
      <c r="FJ710" s="104"/>
      <c r="FK710" s="104"/>
      <c r="FL710" s="104"/>
      <c r="FM710" s="104"/>
      <c r="FN710" s="104"/>
      <c r="FO710" s="104"/>
      <c r="FP710" s="104"/>
      <c r="FQ710" s="104"/>
      <c r="FR710" s="104"/>
      <c r="FS710" s="104"/>
      <c r="FT710" s="104"/>
      <c r="FU710" s="104"/>
      <c r="FV710" s="104"/>
      <c r="FW710" s="104"/>
      <c r="FX710" s="104"/>
      <c r="FY710" s="104"/>
      <c r="FZ710" s="104"/>
      <c r="GA710" s="104"/>
      <c r="GB710" s="104"/>
      <c r="GC710" s="104"/>
      <c r="GD710" s="104"/>
      <c r="GE710" s="104"/>
      <c r="GF710" s="104"/>
      <c r="GG710" s="104"/>
      <c r="GH710" s="104"/>
      <c r="GI710" s="104"/>
      <c r="GJ710" s="104"/>
      <c r="GK710" s="104"/>
      <c r="GL710" s="104"/>
      <c r="GM710" s="104"/>
      <c r="GN710" s="104"/>
      <c r="GO710" s="104"/>
      <c r="GP710" s="104"/>
      <c r="GQ710" s="104"/>
      <c r="GR710" s="104"/>
      <c r="GS710" s="104"/>
      <c r="GT710" s="104"/>
    </row>
    <row r="711" spans="8:202" s="6" customFormat="1">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4"/>
      <c r="AN711" s="104"/>
      <c r="AO711" s="104"/>
      <c r="AP711" s="104"/>
      <c r="AQ711" s="104"/>
      <c r="AR711" s="104"/>
      <c r="AS711" s="104"/>
      <c r="AT711" s="104"/>
      <c r="AU711" s="104"/>
      <c r="AV711" s="104"/>
      <c r="AW711" s="104"/>
      <c r="AX711" s="104"/>
      <c r="AY711" s="104"/>
      <c r="AZ711" s="104"/>
      <c r="BA711" s="104"/>
      <c r="BB711" s="104"/>
      <c r="BC711" s="104"/>
      <c r="BD711" s="104"/>
      <c r="BE711" s="104"/>
      <c r="BF711" s="104"/>
      <c r="BG711" s="104"/>
      <c r="BH711" s="104"/>
      <c r="BI711" s="104"/>
      <c r="BJ711" s="104"/>
      <c r="BK711" s="104"/>
      <c r="BL711" s="104"/>
      <c r="BM711" s="104"/>
      <c r="BN711" s="104"/>
      <c r="BO711" s="104"/>
      <c r="BP711" s="104"/>
      <c r="BQ711" s="104"/>
      <c r="BR711" s="104"/>
      <c r="BS711" s="104"/>
      <c r="BT711" s="104"/>
      <c r="BU711" s="104"/>
      <c r="BV711" s="104"/>
      <c r="BW711" s="104"/>
      <c r="BX711" s="104"/>
      <c r="BY711" s="104"/>
      <c r="BZ711" s="104"/>
      <c r="CA711" s="104"/>
      <c r="CB711" s="104"/>
      <c r="CC711" s="104"/>
      <c r="CD711" s="104"/>
      <c r="CE711" s="104"/>
      <c r="CF711" s="104"/>
      <c r="CG711" s="104"/>
      <c r="CH711" s="104"/>
      <c r="CI711" s="104"/>
      <c r="CJ711" s="104"/>
      <c r="CK711" s="104"/>
      <c r="CL711" s="104"/>
      <c r="CM711" s="104"/>
      <c r="CN711" s="104"/>
      <c r="CO711" s="104"/>
      <c r="CP711" s="104"/>
      <c r="CQ711" s="104"/>
      <c r="CR711" s="104"/>
      <c r="CS711" s="104"/>
      <c r="CT711" s="104"/>
      <c r="CU711" s="104"/>
      <c r="CV711" s="104"/>
      <c r="CW711" s="104"/>
      <c r="CX711" s="104"/>
      <c r="CY711" s="104"/>
      <c r="CZ711" s="104"/>
      <c r="DA711" s="104"/>
      <c r="DB711" s="104"/>
      <c r="DC711" s="104"/>
      <c r="DD711" s="104"/>
      <c r="DE711" s="104"/>
      <c r="DF711" s="104"/>
      <c r="DG711" s="104"/>
      <c r="DH711" s="104"/>
      <c r="DI711" s="104"/>
      <c r="DJ711" s="104"/>
      <c r="DK711" s="104"/>
      <c r="DL711" s="104"/>
      <c r="DM711" s="104"/>
      <c r="DN711" s="104"/>
      <c r="DO711" s="104"/>
      <c r="DP711" s="104"/>
      <c r="DQ711" s="104"/>
      <c r="DR711" s="104"/>
      <c r="DS711" s="104"/>
      <c r="DT711" s="104"/>
      <c r="DU711" s="104"/>
      <c r="DV711" s="104"/>
      <c r="DW711" s="104"/>
      <c r="DX711" s="104"/>
      <c r="DY711" s="104"/>
      <c r="DZ711" s="104"/>
      <c r="EA711" s="104"/>
      <c r="EB711" s="104"/>
      <c r="EC711" s="104"/>
      <c r="ED711" s="104"/>
      <c r="EE711" s="104"/>
      <c r="EF711" s="104"/>
      <c r="EG711" s="104"/>
      <c r="EH711" s="104"/>
      <c r="EI711" s="104"/>
      <c r="EJ711" s="104"/>
      <c r="EK711" s="104"/>
      <c r="EL711" s="104"/>
      <c r="EM711" s="104"/>
      <c r="EN711" s="104"/>
      <c r="EO711" s="104"/>
      <c r="EP711" s="104"/>
      <c r="EQ711" s="104"/>
      <c r="ER711" s="104"/>
      <c r="ES711" s="104"/>
      <c r="ET711" s="104"/>
      <c r="EU711" s="104"/>
      <c r="EV711" s="104"/>
      <c r="EW711" s="104"/>
      <c r="EX711" s="104"/>
      <c r="EY711" s="104"/>
      <c r="EZ711" s="104"/>
      <c r="FA711" s="104"/>
      <c r="FB711" s="104"/>
      <c r="FC711" s="104"/>
      <c r="FD711" s="104"/>
      <c r="FE711" s="104"/>
      <c r="FF711" s="104"/>
      <c r="FG711" s="104"/>
      <c r="FH711" s="104"/>
      <c r="FI711" s="104"/>
      <c r="FJ711" s="104"/>
      <c r="FK711" s="104"/>
      <c r="FL711" s="104"/>
      <c r="FM711" s="104"/>
      <c r="FN711" s="104"/>
      <c r="FO711" s="104"/>
      <c r="FP711" s="104"/>
      <c r="FQ711" s="104"/>
      <c r="FR711" s="104"/>
      <c r="FS711" s="104"/>
      <c r="FT711" s="104"/>
      <c r="FU711" s="104"/>
      <c r="FV711" s="104"/>
      <c r="FW711" s="104"/>
      <c r="FX711" s="104"/>
      <c r="FY711" s="104"/>
      <c r="FZ711" s="104"/>
      <c r="GA711" s="104"/>
      <c r="GB711" s="104"/>
      <c r="GC711" s="104"/>
      <c r="GD711" s="104"/>
      <c r="GE711" s="104"/>
      <c r="GF711" s="104"/>
      <c r="GG711" s="104"/>
      <c r="GH711" s="104"/>
      <c r="GI711" s="104"/>
      <c r="GJ711" s="104"/>
      <c r="GK711" s="104"/>
      <c r="GL711" s="104"/>
      <c r="GM711" s="104"/>
      <c r="GN711" s="104"/>
      <c r="GO711" s="104"/>
      <c r="GP711" s="104"/>
      <c r="GQ711" s="104"/>
      <c r="GR711" s="104"/>
      <c r="GS711" s="104"/>
      <c r="GT711" s="104"/>
    </row>
    <row r="712" spans="8:202" s="6" customFormat="1">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104"/>
      <c r="BL712" s="104"/>
      <c r="BM712" s="104"/>
      <c r="BN712" s="104"/>
      <c r="BO712" s="104"/>
      <c r="BP712" s="104"/>
      <c r="BQ712" s="104"/>
      <c r="BR712" s="104"/>
      <c r="BS712" s="104"/>
      <c r="BT712" s="104"/>
      <c r="BU712" s="104"/>
      <c r="BV712" s="104"/>
      <c r="BW712" s="104"/>
      <c r="BX712" s="104"/>
      <c r="BY712" s="104"/>
      <c r="BZ712" s="104"/>
      <c r="CA712" s="104"/>
      <c r="CB712" s="104"/>
      <c r="CC712" s="104"/>
      <c r="CD712" s="104"/>
      <c r="CE712" s="104"/>
      <c r="CF712" s="104"/>
      <c r="CG712" s="104"/>
      <c r="CH712" s="104"/>
      <c r="CI712" s="104"/>
      <c r="CJ712" s="104"/>
      <c r="CK712" s="104"/>
      <c r="CL712" s="104"/>
      <c r="CM712" s="104"/>
      <c r="CN712" s="104"/>
      <c r="CO712" s="104"/>
      <c r="CP712" s="104"/>
      <c r="CQ712" s="104"/>
      <c r="CR712" s="104"/>
      <c r="CS712" s="104"/>
      <c r="CT712" s="104"/>
      <c r="CU712" s="104"/>
      <c r="CV712" s="104"/>
      <c r="CW712" s="104"/>
      <c r="CX712" s="104"/>
      <c r="CY712" s="104"/>
      <c r="CZ712" s="104"/>
      <c r="DA712" s="104"/>
      <c r="DB712" s="104"/>
      <c r="DC712" s="104"/>
      <c r="DD712" s="104"/>
      <c r="DE712" s="104"/>
      <c r="DF712" s="104"/>
      <c r="DG712" s="104"/>
      <c r="DH712" s="104"/>
      <c r="DI712" s="104"/>
      <c r="DJ712" s="104"/>
      <c r="DK712" s="104"/>
      <c r="DL712" s="104"/>
      <c r="DM712" s="104"/>
      <c r="DN712" s="104"/>
      <c r="DO712" s="104"/>
      <c r="DP712" s="104"/>
      <c r="DQ712" s="104"/>
      <c r="DR712" s="104"/>
      <c r="DS712" s="104"/>
      <c r="DT712" s="104"/>
      <c r="DU712" s="104"/>
      <c r="DV712" s="104"/>
      <c r="DW712" s="104"/>
      <c r="DX712" s="104"/>
      <c r="DY712" s="104"/>
      <c r="DZ712" s="104"/>
      <c r="EA712" s="104"/>
      <c r="EB712" s="104"/>
      <c r="EC712" s="104"/>
      <c r="ED712" s="104"/>
      <c r="EE712" s="104"/>
      <c r="EF712" s="104"/>
      <c r="EG712" s="104"/>
      <c r="EH712" s="104"/>
      <c r="EI712" s="104"/>
      <c r="EJ712" s="104"/>
      <c r="EK712" s="104"/>
      <c r="EL712" s="104"/>
      <c r="EM712" s="104"/>
      <c r="EN712" s="104"/>
      <c r="EO712" s="104"/>
      <c r="EP712" s="104"/>
      <c r="EQ712" s="104"/>
      <c r="ER712" s="104"/>
      <c r="ES712" s="104"/>
      <c r="ET712" s="104"/>
      <c r="EU712" s="104"/>
      <c r="EV712" s="104"/>
      <c r="EW712" s="104"/>
      <c r="EX712" s="104"/>
      <c r="EY712" s="104"/>
      <c r="EZ712" s="104"/>
      <c r="FA712" s="104"/>
      <c r="FB712" s="104"/>
      <c r="FC712" s="104"/>
      <c r="FD712" s="104"/>
      <c r="FE712" s="104"/>
      <c r="FF712" s="104"/>
      <c r="FG712" s="104"/>
      <c r="FH712" s="104"/>
      <c r="FI712" s="104"/>
      <c r="FJ712" s="104"/>
      <c r="FK712" s="104"/>
      <c r="FL712" s="104"/>
      <c r="FM712" s="104"/>
      <c r="FN712" s="104"/>
      <c r="FO712" s="104"/>
      <c r="FP712" s="104"/>
      <c r="FQ712" s="104"/>
      <c r="FR712" s="104"/>
      <c r="FS712" s="104"/>
      <c r="FT712" s="104"/>
      <c r="FU712" s="104"/>
      <c r="FV712" s="104"/>
      <c r="FW712" s="104"/>
      <c r="FX712" s="104"/>
      <c r="FY712" s="104"/>
      <c r="FZ712" s="104"/>
      <c r="GA712" s="104"/>
      <c r="GB712" s="104"/>
      <c r="GC712" s="104"/>
      <c r="GD712" s="104"/>
      <c r="GE712" s="104"/>
      <c r="GF712" s="104"/>
      <c r="GG712" s="104"/>
      <c r="GH712" s="104"/>
      <c r="GI712" s="104"/>
      <c r="GJ712" s="104"/>
      <c r="GK712" s="104"/>
      <c r="GL712" s="104"/>
      <c r="GM712" s="104"/>
      <c r="GN712" s="104"/>
      <c r="GO712" s="104"/>
      <c r="GP712" s="104"/>
      <c r="GQ712" s="104"/>
      <c r="GR712" s="104"/>
      <c r="GS712" s="104"/>
      <c r="GT712" s="104"/>
    </row>
    <row r="713" spans="8:202" s="6" customFormat="1">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c r="AG713" s="104"/>
      <c r="AH713" s="104"/>
      <c r="AI713" s="104"/>
      <c r="AJ713" s="104"/>
      <c r="AK713" s="104"/>
      <c r="AL713" s="104"/>
      <c r="AM713" s="104"/>
      <c r="AN713" s="104"/>
      <c r="AO713" s="104"/>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104"/>
      <c r="BL713" s="104"/>
      <c r="BM713" s="104"/>
      <c r="BN713" s="104"/>
      <c r="BO713" s="104"/>
      <c r="BP713" s="104"/>
      <c r="BQ713" s="104"/>
      <c r="BR713" s="104"/>
      <c r="BS713" s="104"/>
      <c r="BT713" s="104"/>
      <c r="BU713" s="104"/>
      <c r="BV713" s="104"/>
      <c r="BW713" s="104"/>
      <c r="BX713" s="104"/>
      <c r="BY713" s="104"/>
      <c r="BZ713" s="104"/>
      <c r="CA713" s="104"/>
      <c r="CB713" s="104"/>
      <c r="CC713" s="104"/>
      <c r="CD713" s="104"/>
      <c r="CE713" s="104"/>
      <c r="CF713" s="104"/>
      <c r="CG713" s="104"/>
      <c r="CH713" s="104"/>
      <c r="CI713" s="104"/>
      <c r="CJ713" s="104"/>
      <c r="CK713" s="104"/>
      <c r="CL713" s="104"/>
      <c r="CM713" s="104"/>
      <c r="CN713" s="104"/>
      <c r="CO713" s="104"/>
      <c r="CP713" s="104"/>
      <c r="CQ713" s="104"/>
      <c r="CR713" s="104"/>
      <c r="CS713" s="104"/>
      <c r="CT713" s="104"/>
      <c r="CU713" s="104"/>
      <c r="CV713" s="104"/>
      <c r="CW713" s="104"/>
      <c r="CX713" s="104"/>
      <c r="CY713" s="104"/>
      <c r="CZ713" s="104"/>
      <c r="DA713" s="104"/>
      <c r="DB713" s="104"/>
      <c r="DC713" s="104"/>
      <c r="DD713" s="104"/>
      <c r="DE713" s="104"/>
      <c r="DF713" s="104"/>
      <c r="DG713" s="104"/>
      <c r="DH713" s="104"/>
      <c r="DI713" s="104"/>
      <c r="DJ713" s="104"/>
      <c r="DK713" s="104"/>
      <c r="DL713" s="104"/>
      <c r="DM713" s="104"/>
      <c r="DN713" s="104"/>
      <c r="DO713" s="104"/>
      <c r="DP713" s="104"/>
      <c r="DQ713" s="104"/>
      <c r="DR713" s="104"/>
      <c r="DS713" s="104"/>
      <c r="DT713" s="104"/>
      <c r="DU713" s="104"/>
      <c r="DV713" s="104"/>
      <c r="DW713" s="104"/>
      <c r="DX713" s="104"/>
      <c r="DY713" s="104"/>
      <c r="DZ713" s="104"/>
      <c r="EA713" s="104"/>
      <c r="EB713" s="104"/>
      <c r="EC713" s="104"/>
      <c r="ED713" s="104"/>
      <c r="EE713" s="104"/>
      <c r="EF713" s="104"/>
      <c r="EG713" s="104"/>
      <c r="EH713" s="104"/>
      <c r="EI713" s="104"/>
      <c r="EJ713" s="104"/>
      <c r="EK713" s="104"/>
      <c r="EL713" s="104"/>
      <c r="EM713" s="104"/>
      <c r="EN713" s="104"/>
      <c r="EO713" s="104"/>
      <c r="EP713" s="104"/>
      <c r="EQ713" s="104"/>
      <c r="ER713" s="104"/>
      <c r="ES713" s="104"/>
      <c r="ET713" s="104"/>
      <c r="EU713" s="104"/>
      <c r="EV713" s="104"/>
      <c r="EW713" s="104"/>
      <c r="EX713" s="104"/>
      <c r="EY713" s="104"/>
      <c r="EZ713" s="104"/>
      <c r="FA713" s="104"/>
      <c r="FB713" s="104"/>
      <c r="FC713" s="104"/>
      <c r="FD713" s="104"/>
      <c r="FE713" s="104"/>
      <c r="FF713" s="104"/>
      <c r="FG713" s="104"/>
      <c r="FH713" s="104"/>
      <c r="FI713" s="104"/>
      <c r="FJ713" s="104"/>
      <c r="FK713" s="104"/>
      <c r="FL713" s="104"/>
      <c r="FM713" s="104"/>
      <c r="FN713" s="104"/>
      <c r="FO713" s="104"/>
      <c r="FP713" s="104"/>
      <c r="FQ713" s="104"/>
      <c r="FR713" s="104"/>
      <c r="FS713" s="104"/>
      <c r="FT713" s="104"/>
      <c r="FU713" s="104"/>
      <c r="FV713" s="104"/>
      <c r="FW713" s="104"/>
      <c r="FX713" s="104"/>
      <c r="FY713" s="104"/>
      <c r="FZ713" s="104"/>
      <c r="GA713" s="104"/>
      <c r="GB713" s="104"/>
      <c r="GC713" s="104"/>
      <c r="GD713" s="104"/>
      <c r="GE713" s="104"/>
      <c r="GF713" s="104"/>
      <c r="GG713" s="104"/>
      <c r="GH713" s="104"/>
      <c r="GI713" s="104"/>
      <c r="GJ713" s="104"/>
      <c r="GK713" s="104"/>
      <c r="GL713" s="104"/>
      <c r="GM713" s="104"/>
      <c r="GN713" s="104"/>
      <c r="GO713" s="104"/>
      <c r="GP713" s="104"/>
      <c r="GQ713" s="104"/>
      <c r="GR713" s="104"/>
      <c r="GS713" s="104"/>
      <c r="GT713" s="104"/>
    </row>
    <row r="714" spans="8:202" s="6" customFormat="1">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4"/>
      <c r="AN714" s="104"/>
      <c r="AO714" s="104"/>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104"/>
      <c r="BL714" s="104"/>
      <c r="BM714" s="104"/>
      <c r="BN714" s="104"/>
      <c r="BO714" s="104"/>
      <c r="BP714" s="104"/>
      <c r="BQ714" s="104"/>
      <c r="BR714" s="104"/>
      <c r="BS714" s="104"/>
      <c r="BT714" s="104"/>
      <c r="BU714" s="104"/>
      <c r="BV714" s="104"/>
      <c r="BW714" s="104"/>
      <c r="BX714" s="104"/>
      <c r="BY714" s="104"/>
      <c r="BZ714" s="104"/>
      <c r="CA714" s="104"/>
      <c r="CB714" s="104"/>
      <c r="CC714" s="104"/>
      <c r="CD714" s="104"/>
      <c r="CE714" s="104"/>
      <c r="CF714" s="104"/>
      <c r="CG714" s="104"/>
      <c r="CH714" s="104"/>
      <c r="CI714" s="104"/>
      <c r="CJ714" s="104"/>
      <c r="CK714" s="104"/>
      <c r="CL714" s="104"/>
      <c r="CM714" s="104"/>
      <c r="CN714" s="104"/>
      <c r="CO714" s="104"/>
      <c r="CP714" s="104"/>
      <c r="CQ714" s="104"/>
      <c r="CR714" s="104"/>
      <c r="CS714" s="104"/>
      <c r="CT714" s="104"/>
      <c r="CU714" s="104"/>
      <c r="CV714" s="104"/>
      <c r="CW714" s="104"/>
      <c r="CX714" s="104"/>
      <c r="CY714" s="104"/>
      <c r="CZ714" s="104"/>
      <c r="DA714" s="104"/>
      <c r="DB714" s="104"/>
      <c r="DC714" s="104"/>
      <c r="DD714" s="104"/>
      <c r="DE714" s="104"/>
      <c r="DF714" s="104"/>
      <c r="DG714" s="104"/>
      <c r="DH714" s="104"/>
      <c r="DI714" s="104"/>
      <c r="DJ714" s="104"/>
      <c r="DK714" s="104"/>
      <c r="DL714" s="104"/>
      <c r="DM714" s="104"/>
      <c r="DN714" s="104"/>
      <c r="DO714" s="104"/>
      <c r="DP714" s="104"/>
      <c r="DQ714" s="104"/>
      <c r="DR714" s="104"/>
      <c r="DS714" s="104"/>
      <c r="DT714" s="104"/>
      <c r="DU714" s="104"/>
      <c r="DV714" s="104"/>
      <c r="DW714" s="104"/>
      <c r="DX714" s="104"/>
      <c r="DY714" s="104"/>
      <c r="DZ714" s="104"/>
      <c r="EA714" s="104"/>
      <c r="EB714" s="104"/>
      <c r="EC714" s="104"/>
      <c r="ED714" s="104"/>
      <c r="EE714" s="104"/>
      <c r="EF714" s="104"/>
      <c r="EG714" s="104"/>
      <c r="EH714" s="104"/>
      <c r="EI714" s="104"/>
      <c r="EJ714" s="104"/>
      <c r="EK714" s="104"/>
      <c r="EL714" s="104"/>
      <c r="EM714" s="104"/>
      <c r="EN714" s="104"/>
      <c r="EO714" s="104"/>
      <c r="EP714" s="104"/>
      <c r="EQ714" s="104"/>
      <c r="ER714" s="104"/>
      <c r="ES714" s="104"/>
      <c r="ET714" s="104"/>
      <c r="EU714" s="104"/>
      <c r="EV714" s="104"/>
      <c r="EW714" s="104"/>
      <c r="EX714" s="104"/>
      <c r="EY714" s="104"/>
      <c r="EZ714" s="104"/>
      <c r="FA714" s="104"/>
      <c r="FB714" s="104"/>
      <c r="FC714" s="104"/>
      <c r="FD714" s="104"/>
      <c r="FE714" s="104"/>
      <c r="FF714" s="104"/>
      <c r="FG714" s="104"/>
      <c r="FH714" s="104"/>
      <c r="FI714" s="104"/>
      <c r="FJ714" s="104"/>
      <c r="FK714" s="104"/>
      <c r="FL714" s="104"/>
      <c r="FM714" s="104"/>
      <c r="FN714" s="104"/>
      <c r="FO714" s="104"/>
      <c r="FP714" s="104"/>
      <c r="FQ714" s="104"/>
      <c r="FR714" s="104"/>
      <c r="FS714" s="104"/>
      <c r="FT714" s="104"/>
      <c r="FU714" s="104"/>
      <c r="FV714" s="104"/>
      <c r="FW714" s="104"/>
      <c r="FX714" s="104"/>
      <c r="FY714" s="104"/>
      <c r="FZ714" s="104"/>
      <c r="GA714" s="104"/>
      <c r="GB714" s="104"/>
      <c r="GC714" s="104"/>
      <c r="GD714" s="104"/>
      <c r="GE714" s="104"/>
      <c r="GF714" s="104"/>
      <c r="GG714" s="104"/>
      <c r="GH714" s="104"/>
      <c r="GI714" s="104"/>
      <c r="GJ714" s="104"/>
      <c r="GK714" s="104"/>
      <c r="GL714" s="104"/>
      <c r="GM714" s="104"/>
      <c r="GN714" s="104"/>
      <c r="GO714" s="104"/>
      <c r="GP714" s="104"/>
      <c r="GQ714" s="104"/>
      <c r="GR714" s="104"/>
      <c r="GS714" s="104"/>
      <c r="GT714" s="104"/>
    </row>
    <row r="715" spans="8:202" s="6" customFormat="1">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c r="AJ715" s="104"/>
      <c r="AK715" s="104"/>
      <c r="AL715" s="104"/>
      <c r="AM715" s="104"/>
      <c r="AN715" s="104"/>
      <c r="AO715" s="104"/>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104"/>
      <c r="BL715" s="104"/>
      <c r="BM715" s="104"/>
      <c r="BN715" s="104"/>
      <c r="BO715" s="104"/>
      <c r="BP715" s="104"/>
      <c r="BQ715" s="104"/>
      <c r="BR715" s="104"/>
      <c r="BS715" s="104"/>
      <c r="BT715" s="104"/>
      <c r="BU715" s="104"/>
      <c r="BV715" s="104"/>
      <c r="BW715" s="104"/>
      <c r="BX715" s="104"/>
      <c r="BY715" s="104"/>
      <c r="BZ715" s="104"/>
      <c r="CA715" s="104"/>
      <c r="CB715" s="104"/>
      <c r="CC715" s="104"/>
      <c r="CD715" s="104"/>
      <c r="CE715" s="104"/>
      <c r="CF715" s="104"/>
      <c r="CG715" s="104"/>
      <c r="CH715" s="104"/>
      <c r="CI715" s="104"/>
      <c r="CJ715" s="104"/>
      <c r="CK715" s="104"/>
      <c r="CL715" s="104"/>
      <c r="CM715" s="104"/>
      <c r="CN715" s="104"/>
      <c r="CO715" s="104"/>
      <c r="CP715" s="104"/>
      <c r="CQ715" s="104"/>
      <c r="CR715" s="104"/>
      <c r="CS715" s="104"/>
      <c r="CT715" s="104"/>
      <c r="CU715" s="104"/>
      <c r="CV715" s="104"/>
      <c r="CW715" s="104"/>
      <c r="CX715" s="104"/>
      <c r="CY715" s="104"/>
      <c r="CZ715" s="104"/>
      <c r="DA715" s="104"/>
      <c r="DB715" s="104"/>
      <c r="DC715" s="104"/>
      <c r="DD715" s="104"/>
      <c r="DE715" s="104"/>
      <c r="DF715" s="104"/>
      <c r="DG715" s="104"/>
      <c r="DH715" s="104"/>
      <c r="DI715" s="104"/>
      <c r="DJ715" s="104"/>
      <c r="DK715" s="104"/>
      <c r="DL715" s="104"/>
      <c r="DM715" s="104"/>
      <c r="DN715" s="104"/>
      <c r="DO715" s="104"/>
      <c r="DP715" s="104"/>
      <c r="DQ715" s="104"/>
      <c r="DR715" s="104"/>
      <c r="DS715" s="104"/>
      <c r="DT715" s="104"/>
      <c r="DU715" s="104"/>
      <c r="DV715" s="104"/>
      <c r="DW715" s="104"/>
      <c r="DX715" s="104"/>
      <c r="DY715" s="104"/>
      <c r="DZ715" s="104"/>
      <c r="EA715" s="104"/>
      <c r="EB715" s="104"/>
      <c r="EC715" s="104"/>
      <c r="ED715" s="104"/>
      <c r="EE715" s="104"/>
      <c r="EF715" s="104"/>
      <c r="EG715" s="104"/>
      <c r="EH715" s="104"/>
      <c r="EI715" s="104"/>
      <c r="EJ715" s="104"/>
      <c r="EK715" s="104"/>
      <c r="EL715" s="104"/>
      <c r="EM715" s="104"/>
      <c r="EN715" s="104"/>
      <c r="EO715" s="104"/>
      <c r="EP715" s="104"/>
      <c r="EQ715" s="104"/>
      <c r="ER715" s="104"/>
      <c r="ES715" s="104"/>
      <c r="ET715" s="104"/>
      <c r="EU715" s="104"/>
      <c r="EV715" s="104"/>
      <c r="EW715" s="104"/>
      <c r="EX715" s="104"/>
      <c r="EY715" s="104"/>
      <c r="EZ715" s="104"/>
      <c r="FA715" s="104"/>
      <c r="FB715" s="104"/>
      <c r="FC715" s="104"/>
      <c r="FD715" s="104"/>
      <c r="FE715" s="104"/>
      <c r="FF715" s="104"/>
      <c r="FG715" s="104"/>
      <c r="FH715" s="104"/>
      <c r="FI715" s="104"/>
      <c r="FJ715" s="104"/>
      <c r="FK715" s="104"/>
      <c r="FL715" s="104"/>
      <c r="FM715" s="104"/>
      <c r="FN715" s="104"/>
      <c r="FO715" s="104"/>
      <c r="FP715" s="104"/>
      <c r="FQ715" s="104"/>
      <c r="FR715" s="104"/>
      <c r="FS715" s="104"/>
      <c r="FT715" s="104"/>
      <c r="FU715" s="104"/>
      <c r="FV715" s="104"/>
      <c r="FW715" s="104"/>
      <c r="FX715" s="104"/>
      <c r="FY715" s="104"/>
      <c r="FZ715" s="104"/>
      <c r="GA715" s="104"/>
      <c r="GB715" s="104"/>
      <c r="GC715" s="104"/>
      <c r="GD715" s="104"/>
      <c r="GE715" s="104"/>
      <c r="GF715" s="104"/>
      <c r="GG715" s="104"/>
      <c r="GH715" s="104"/>
      <c r="GI715" s="104"/>
      <c r="GJ715" s="104"/>
      <c r="GK715" s="104"/>
      <c r="GL715" s="104"/>
      <c r="GM715" s="104"/>
      <c r="GN715" s="104"/>
      <c r="GO715" s="104"/>
      <c r="GP715" s="104"/>
      <c r="GQ715" s="104"/>
      <c r="GR715" s="104"/>
      <c r="GS715" s="104"/>
      <c r="GT715" s="104"/>
    </row>
    <row r="716" spans="8:202" s="6" customFormat="1">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c r="BB716" s="104"/>
      <c r="BC716" s="104"/>
      <c r="BD716" s="104"/>
      <c r="BE716" s="104"/>
      <c r="BF716" s="104"/>
      <c r="BG716" s="104"/>
      <c r="BH716" s="104"/>
      <c r="BI716" s="104"/>
      <c r="BJ716" s="104"/>
      <c r="BK716" s="104"/>
      <c r="BL716" s="104"/>
      <c r="BM716" s="104"/>
      <c r="BN716" s="104"/>
      <c r="BO716" s="104"/>
      <c r="BP716" s="104"/>
      <c r="BQ716" s="104"/>
      <c r="BR716" s="104"/>
      <c r="BS716" s="104"/>
      <c r="BT716" s="104"/>
      <c r="BU716" s="104"/>
      <c r="BV716" s="104"/>
      <c r="BW716" s="104"/>
      <c r="BX716" s="104"/>
      <c r="BY716" s="104"/>
      <c r="BZ716" s="104"/>
      <c r="CA716" s="104"/>
      <c r="CB716" s="104"/>
      <c r="CC716" s="104"/>
      <c r="CD716" s="104"/>
      <c r="CE716" s="104"/>
      <c r="CF716" s="104"/>
      <c r="CG716" s="104"/>
      <c r="CH716" s="104"/>
      <c r="CI716" s="104"/>
      <c r="CJ716" s="104"/>
      <c r="CK716" s="104"/>
      <c r="CL716" s="104"/>
      <c r="CM716" s="104"/>
      <c r="CN716" s="104"/>
      <c r="CO716" s="104"/>
      <c r="CP716" s="104"/>
      <c r="CQ716" s="104"/>
      <c r="CR716" s="104"/>
      <c r="CS716" s="104"/>
      <c r="CT716" s="104"/>
      <c r="CU716" s="104"/>
      <c r="CV716" s="104"/>
      <c r="CW716" s="104"/>
      <c r="CX716" s="104"/>
      <c r="CY716" s="104"/>
      <c r="CZ716" s="104"/>
      <c r="DA716" s="104"/>
      <c r="DB716" s="104"/>
      <c r="DC716" s="104"/>
      <c r="DD716" s="104"/>
      <c r="DE716" s="104"/>
      <c r="DF716" s="104"/>
      <c r="DG716" s="104"/>
      <c r="DH716" s="104"/>
      <c r="DI716" s="104"/>
      <c r="DJ716" s="104"/>
      <c r="DK716" s="104"/>
      <c r="DL716" s="104"/>
      <c r="DM716" s="104"/>
      <c r="DN716" s="104"/>
      <c r="DO716" s="104"/>
      <c r="DP716" s="104"/>
      <c r="DQ716" s="104"/>
      <c r="DR716" s="104"/>
      <c r="DS716" s="104"/>
      <c r="DT716" s="104"/>
      <c r="DU716" s="104"/>
      <c r="DV716" s="104"/>
      <c r="DW716" s="104"/>
      <c r="DX716" s="104"/>
      <c r="DY716" s="104"/>
      <c r="DZ716" s="104"/>
      <c r="EA716" s="104"/>
      <c r="EB716" s="104"/>
      <c r="EC716" s="104"/>
      <c r="ED716" s="104"/>
      <c r="EE716" s="104"/>
      <c r="EF716" s="104"/>
      <c r="EG716" s="104"/>
      <c r="EH716" s="104"/>
      <c r="EI716" s="104"/>
      <c r="EJ716" s="104"/>
      <c r="EK716" s="104"/>
      <c r="EL716" s="104"/>
      <c r="EM716" s="104"/>
      <c r="EN716" s="104"/>
      <c r="EO716" s="104"/>
      <c r="EP716" s="104"/>
      <c r="EQ716" s="104"/>
      <c r="ER716" s="104"/>
      <c r="ES716" s="104"/>
      <c r="ET716" s="104"/>
      <c r="EU716" s="104"/>
      <c r="EV716" s="104"/>
      <c r="EW716" s="104"/>
      <c r="EX716" s="104"/>
      <c r="EY716" s="104"/>
      <c r="EZ716" s="104"/>
      <c r="FA716" s="104"/>
      <c r="FB716" s="104"/>
      <c r="FC716" s="104"/>
      <c r="FD716" s="104"/>
      <c r="FE716" s="104"/>
      <c r="FF716" s="104"/>
      <c r="FG716" s="104"/>
      <c r="FH716" s="104"/>
      <c r="FI716" s="104"/>
      <c r="FJ716" s="104"/>
      <c r="FK716" s="104"/>
      <c r="FL716" s="104"/>
      <c r="FM716" s="104"/>
      <c r="FN716" s="104"/>
      <c r="FO716" s="104"/>
      <c r="FP716" s="104"/>
      <c r="FQ716" s="104"/>
      <c r="FR716" s="104"/>
      <c r="FS716" s="104"/>
      <c r="FT716" s="104"/>
      <c r="FU716" s="104"/>
      <c r="FV716" s="104"/>
      <c r="FW716" s="104"/>
      <c r="FX716" s="104"/>
      <c r="FY716" s="104"/>
      <c r="FZ716" s="104"/>
      <c r="GA716" s="104"/>
      <c r="GB716" s="104"/>
      <c r="GC716" s="104"/>
      <c r="GD716" s="104"/>
      <c r="GE716" s="104"/>
      <c r="GF716" s="104"/>
      <c r="GG716" s="104"/>
      <c r="GH716" s="104"/>
      <c r="GI716" s="104"/>
      <c r="GJ716" s="104"/>
      <c r="GK716" s="104"/>
      <c r="GL716" s="104"/>
      <c r="GM716" s="104"/>
      <c r="GN716" s="104"/>
      <c r="GO716" s="104"/>
      <c r="GP716" s="104"/>
      <c r="GQ716" s="104"/>
      <c r="GR716" s="104"/>
      <c r="GS716" s="104"/>
      <c r="GT716" s="104"/>
    </row>
    <row r="717" spans="8:202" s="6" customFormat="1">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104"/>
      <c r="BL717" s="104"/>
      <c r="BM717" s="104"/>
      <c r="BN717" s="104"/>
      <c r="BO717" s="104"/>
      <c r="BP717" s="104"/>
      <c r="BQ717" s="104"/>
      <c r="BR717" s="104"/>
      <c r="BS717" s="104"/>
      <c r="BT717" s="104"/>
      <c r="BU717" s="104"/>
      <c r="BV717" s="104"/>
      <c r="BW717" s="104"/>
      <c r="BX717" s="104"/>
      <c r="BY717" s="104"/>
      <c r="BZ717" s="104"/>
      <c r="CA717" s="104"/>
      <c r="CB717" s="104"/>
      <c r="CC717" s="104"/>
      <c r="CD717" s="104"/>
      <c r="CE717" s="104"/>
      <c r="CF717" s="104"/>
      <c r="CG717" s="104"/>
      <c r="CH717" s="104"/>
      <c r="CI717" s="104"/>
      <c r="CJ717" s="104"/>
      <c r="CK717" s="104"/>
      <c r="CL717" s="104"/>
      <c r="CM717" s="104"/>
      <c r="CN717" s="104"/>
      <c r="CO717" s="104"/>
      <c r="CP717" s="104"/>
      <c r="CQ717" s="104"/>
      <c r="CR717" s="104"/>
      <c r="CS717" s="104"/>
      <c r="CT717" s="104"/>
      <c r="CU717" s="104"/>
      <c r="CV717" s="104"/>
      <c r="CW717" s="104"/>
      <c r="CX717" s="104"/>
      <c r="CY717" s="104"/>
      <c r="CZ717" s="104"/>
      <c r="DA717" s="104"/>
      <c r="DB717" s="104"/>
      <c r="DC717" s="104"/>
      <c r="DD717" s="104"/>
      <c r="DE717" s="104"/>
      <c r="DF717" s="104"/>
      <c r="DG717" s="104"/>
      <c r="DH717" s="104"/>
      <c r="DI717" s="104"/>
      <c r="DJ717" s="104"/>
      <c r="DK717" s="104"/>
      <c r="DL717" s="104"/>
      <c r="DM717" s="104"/>
      <c r="DN717" s="104"/>
      <c r="DO717" s="104"/>
      <c r="DP717" s="104"/>
      <c r="DQ717" s="104"/>
      <c r="DR717" s="104"/>
      <c r="DS717" s="104"/>
      <c r="DT717" s="104"/>
      <c r="DU717" s="104"/>
      <c r="DV717" s="104"/>
      <c r="DW717" s="104"/>
      <c r="DX717" s="104"/>
      <c r="DY717" s="104"/>
      <c r="DZ717" s="104"/>
      <c r="EA717" s="104"/>
      <c r="EB717" s="104"/>
      <c r="EC717" s="104"/>
      <c r="ED717" s="104"/>
      <c r="EE717" s="104"/>
      <c r="EF717" s="104"/>
      <c r="EG717" s="104"/>
      <c r="EH717" s="104"/>
      <c r="EI717" s="104"/>
      <c r="EJ717" s="104"/>
      <c r="EK717" s="104"/>
      <c r="EL717" s="104"/>
      <c r="EM717" s="104"/>
      <c r="EN717" s="104"/>
      <c r="EO717" s="104"/>
      <c r="EP717" s="104"/>
      <c r="EQ717" s="104"/>
      <c r="ER717" s="104"/>
      <c r="ES717" s="104"/>
      <c r="ET717" s="104"/>
      <c r="EU717" s="104"/>
      <c r="EV717" s="104"/>
      <c r="EW717" s="104"/>
      <c r="EX717" s="104"/>
      <c r="EY717" s="104"/>
      <c r="EZ717" s="104"/>
      <c r="FA717" s="104"/>
      <c r="FB717" s="104"/>
      <c r="FC717" s="104"/>
      <c r="FD717" s="104"/>
      <c r="FE717" s="104"/>
      <c r="FF717" s="104"/>
      <c r="FG717" s="104"/>
      <c r="FH717" s="104"/>
      <c r="FI717" s="104"/>
      <c r="FJ717" s="104"/>
      <c r="FK717" s="104"/>
      <c r="FL717" s="104"/>
      <c r="FM717" s="104"/>
      <c r="FN717" s="104"/>
      <c r="FO717" s="104"/>
      <c r="FP717" s="104"/>
      <c r="FQ717" s="104"/>
      <c r="FR717" s="104"/>
      <c r="FS717" s="104"/>
      <c r="FT717" s="104"/>
      <c r="FU717" s="104"/>
      <c r="FV717" s="104"/>
      <c r="FW717" s="104"/>
      <c r="FX717" s="104"/>
      <c r="FY717" s="104"/>
      <c r="FZ717" s="104"/>
      <c r="GA717" s="104"/>
      <c r="GB717" s="104"/>
      <c r="GC717" s="104"/>
      <c r="GD717" s="104"/>
      <c r="GE717" s="104"/>
      <c r="GF717" s="104"/>
      <c r="GG717" s="104"/>
      <c r="GH717" s="104"/>
      <c r="GI717" s="104"/>
      <c r="GJ717" s="104"/>
      <c r="GK717" s="104"/>
      <c r="GL717" s="104"/>
      <c r="GM717" s="104"/>
      <c r="GN717" s="104"/>
      <c r="GO717" s="104"/>
      <c r="GP717" s="104"/>
      <c r="GQ717" s="104"/>
      <c r="GR717" s="104"/>
      <c r="GS717" s="104"/>
      <c r="GT717" s="104"/>
    </row>
    <row r="718" spans="8:202" s="6" customFormat="1">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G718" s="104"/>
      <c r="AH718" s="104"/>
      <c r="AI718" s="104"/>
      <c r="AJ718" s="104"/>
      <c r="AK718" s="104"/>
      <c r="AL718" s="104"/>
      <c r="AM718" s="104"/>
      <c r="AN718" s="104"/>
      <c r="AO718" s="104"/>
      <c r="AP718" s="104"/>
      <c r="AQ718" s="104"/>
      <c r="AR718" s="104"/>
      <c r="AS718" s="104"/>
      <c r="AT718" s="104"/>
      <c r="AU718" s="104"/>
      <c r="AV718" s="104"/>
      <c r="AW718" s="104"/>
      <c r="AX718" s="104"/>
      <c r="AY718" s="104"/>
      <c r="AZ718" s="104"/>
      <c r="BA718" s="104"/>
      <c r="BB718" s="104"/>
      <c r="BC718" s="104"/>
      <c r="BD718" s="104"/>
      <c r="BE718" s="104"/>
      <c r="BF718" s="104"/>
      <c r="BG718" s="104"/>
      <c r="BH718" s="104"/>
      <c r="BI718" s="104"/>
      <c r="BJ718" s="104"/>
      <c r="BK718" s="104"/>
      <c r="BL718" s="104"/>
      <c r="BM718" s="104"/>
      <c r="BN718" s="104"/>
      <c r="BO718" s="104"/>
      <c r="BP718" s="104"/>
      <c r="BQ718" s="104"/>
      <c r="BR718" s="104"/>
      <c r="BS718" s="104"/>
      <c r="BT718" s="104"/>
      <c r="BU718" s="104"/>
      <c r="BV718" s="104"/>
      <c r="BW718" s="104"/>
      <c r="BX718" s="104"/>
      <c r="BY718" s="104"/>
      <c r="BZ718" s="104"/>
      <c r="CA718" s="104"/>
      <c r="CB718" s="104"/>
      <c r="CC718" s="104"/>
      <c r="CD718" s="104"/>
      <c r="CE718" s="104"/>
      <c r="CF718" s="104"/>
      <c r="CG718" s="104"/>
      <c r="CH718" s="104"/>
      <c r="CI718" s="104"/>
      <c r="CJ718" s="104"/>
      <c r="CK718" s="104"/>
      <c r="CL718" s="104"/>
      <c r="CM718" s="104"/>
      <c r="CN718" s="104"/>
      <c r="CO718" s="104"/>
      <c r="CP718" s="104"/>
      <c r="CQ718" s="104"/>
      <c r="CR718" s="104"/>
      <c r="CS718" s="104"/>
      <c r="CT718" s="104"/>
      <c r="CU718" s="104"/>
      <c r="CV718" s="104"/>
      <c r="CW718" s="104"/>
      <c r="CX718" s="104"/>
      <c r="CY718" s="104"/>
      <c r="CZ718" s="104"/>
      <c r="DA718" s="104"/>
      <c r="DB718" s="104"/>
      <c r="DC718" s="104"/>
      <c r="DD718" s="104"/>
      <c r="DE718" s="104"/>
      <c r="DF718" s="104"/>
      <c r="DG718" s="104"/>
      <c r="DH718" s="104"/>
      <c r="DI718" s="104"/>
      <c r="DJ718" s="104"/>
      <c r="DK718" s="104"/>
      <c r="DL718" s="104"/>
      <c r="DM718" s="104"/>
      <c r="DN718" s="104"/>
      <c r="DO718" s="104"/>
      <c r="DP718" s="104"/>
      <c r="DQ718" s="104"/>
      <c r="DR718" s="104"/>
      <c r="DS718" s="104"/>
      <c r="DT718" s="104"/>
      <c r="DU718" s="104"/>
      <c r="DV718" s="104"/>
      <c r="DW718" s="104"/>
      <c r="DX718" s="104"/>
      <c r="DY718" s="104"/>
      <c r="DZ718" s="104"/>
      <c r="EA718" s="104"/>
      <c r="EB718" s="104"/>
      <c r="EC718" s="104"/>
      <c r="ED718" s="104"/>
      <c r="EE718" s="104"/>
      <c r="EF718" s="104"/>
      <c r="EG718" s="104"/>
      <c r="EH718" s="104"/>
      <c r="EI718" s="104"/>
      <c r="EJ718" s="104"/>
      <c r="EK718" s="104"/>
      <c r="EL718" s="104"/>
      <c r="EM718" s="104"/>
      <c r="EN718" s="104"/>
      <c r="EO718" s="104"/>
      <c r="EP718" s="104"/>
      <c r="EQ718" s="104"/>
      <c r="ER718" s="104"/>
      <c r="ES718" s="104"/>
      <c r="ET718" s="104"/>
      <c r="EU718" s="104"/>
      <c r="EV718" s="104"/>
      <c r="EW718" s="104"/>
      <c r="EX718" s="104"/>
      <c r="EY718" s="104"/>
      <c r="EZ718" s="104"/>
      <c r="FA718" s="104"/>
      <c r="FB718" s="104"/>
      <c r="FC718" s="104"/>
      <c r="FD718" s="104"/>
      <c r="FE718" s="104"/>
      <c r="FF718" s="104"/>
      <c r="FG718" s="104"/>
      <c r="FH718" s="104"/>
      <c r="FI718" s="104"/>
      <c r="FJ718" s="104"/>
      <c r="FK718" s="104"/>
      <c r="FL718" s="104"/>
      <c r="FM718" s="104"/>
      <c r="FN718" s="104"/>
      <c r="FO718" s="104"/>
      <c r="FP718" s="104"/>
      <c r="FQ718" s="104"/>
      <c r="FR718" s="104"/>
      <c r="FS718" s="104"/>
      <c r="FT718" s="104"/>
      <c r="FU718" s="104"/>
      <c r="FV718" s="104"/>
      <c r="FW718" s="104"/>
      <c r="FX718" s="104"/>
      <c r="FY718" s="104"/>
      <c r="FZ718" s="104"/>
      <c r="GA718" s="104"/>
      <c r="GB718" s="104"/>
      <c r="GC718" s="104"/>
      <c r="GD718" s="104"/>
      <c r="GE718" s="104"/>
      <c r="GF718" s="104"/>
      <c r="GG718" s="104"/>
      <c r="GH718" s="104"/>
      <c r="GI718" s="104"/>
      <c r="GJ718" s="104"/>
      <c r="GK718" s="104"/>
      <c r="GL718" s="104"/>
      <c r="GM718" s="104"/>
      <c r="GN718" s="104"/>
      <c r="GO718" s="104"/>
      <c r="GP718" s="104"/>
      <c r="GQ718" s="104"/>
      <c r="GR718" s="104"/>
      <c r="GS718" s="104"/>
      <c r="GT718" s="104"/>
    </row>
    <row r="719" spans="8:202" s="6" customFormat="1">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c r="AJ719" s="104"/>
      <c r="AK719" s="104"/>
      <c r="AL719" s="104"/>
      <c r="AM719" s="104"/>
      <c r="AN719" s="104"/>
      <c r="AO719" s="104"/>
      <c r="AP719" s="104"/>
      <c r="AQ719" s="104"/>
      <c r="AR719" s="104"/>
      <c r="AS719" s="104"/>
      <c r="AT719" s="104"/>
      <c r="AU719" s="104"/>
      <c r="AV719" s="104"/>
      <c r="AW719" s="104"/>
      <c r="AX719" s="104"/>
      <c r="AY719" s="104"/>
      <c r="AZ719" s="104"/>
      <c r="BA719" s="104"/>
      <c r="BB719" s="104"/>
      <c r="BC719" s="104"/>
      <c r="BD719" s="104"/>
      <c r="BE719" s="104"/>
      <c r="BF719" s="104"/>
      <c r="BG719" s="104"/>
      <c r="BH719" s="104"/>
      <c r="BI719" s="104"/>
      <c r="BJ719" s="104"/>
      <c r="BK719" s="104"/>
      <c r="BL719" s="104"/>
      <c r="BM719" s="104"/>
      <c r="BN719" s="104"/>
      <c r="BO719" s="104"/>
      <c r="BP719" s="104"/>
      <c r="BQ719" s="104"/>
      <c r="BR719" s="104"/>
      <c r="BS719" s="104"/>
      <c r="BT719" s="104"/>
      <c r="BU719" s="104"/>
      <c r="BV719" s="104"/>
      <c r="BW719" s="104"/>
      <c r="BX719" s="104"/>
      <c r="BY719" s="104"/>
      <c r="BZ719" s="104"/>
      <c r="CA719" s="104"/>
      <c r="CB719" s="104"/>
      <c r="CC719" s="104"/>
      <c r="CD719" s="104"/>
      <c r="CE719" s="104"/>
      <c r="CF719" s="104"/>
      <c r="CG719" s="104"/>
      <c r="CH719" s="104"/>
      <c r="CI719" s="104"/>
      <c r="CJ719" s="104"/>
      <c r="CK719" s="104"/>
      <c r="CL719" s="104"/>
      <c r="CM719" s="104"/>
      <c r="CN719" s="104"/>
      <c r="CO719" s="104"/>
      <c r="CP719" s="104"/>
      <c r="CQ719" s="104"/>
      <c r="CR719" s="104"/>
      <c r="CS719" s="104"/>
      <c r="CT719" s="104"/>
      <c r="CU719" s="104"/>
      <c r="CV719" s="104"/>
      <c r="CW719" s="104"/>
      <c r="CX719" s="104"/>
      <c r="CY719" s="104"/>
      <c r="CZ719" s="104"/>
      <c r="DA719" s="104"/>
      <c r="DB719" s="104"/>
      <c r="DC719" s="104"/>
      <c r="DD719" s="104"/>
      <c r="DE719" s="104"/>
      <c r="DF719" s="104"/>
      <c r="DG719" s="104"/>
      <c r="DH719" s="104"/>
      <c r="DI719" s="104"/>
      <c r="DJ719" s="104"/>
      <c r="DK719" s="104"/>
      <c r="DL719" s="104"/>
      <c r="DM719" s="104"/>
      <c r="DN719" s="104"/>
      <c r="DO719" s="104"/>
      <c r="DP719" s="104"/>
      <c r="DQ719" s="104"/>
      <c r="DR719" s="104"/>
      <c r="DS719" s="104"/>
      <c r="DT719" s="104"/>
      <c r="DU719" s="104"/>
      <c r="DV719" s="104"/>
      <c r="DW719" s="104"/>
      <c r="DX719" s="104"/>
      <c r="DY719" s="104"/>
      <c r="DZ719" s="104"/>
      <c r="EA719" s="104"/>
      <c r="EB719" s="104"/>
      <c r="EC719" s="104"/>
      <c r="ED719" s="104"/>
      <c r="EE719" s="104"/>
      <c r="EF719" s="104"/>
      <c r="EG719" s="104"/>
      <c r="EH719" s="104"/>
      <c r="EI719" s="104"/>
      <c r="EJ719" s="104"/>
      <c r="EK719" s="104"/>
      <c r="EL719" s="104"/>
      <c r="EM719" s="104"/>
      <c r="EN719" s="104"/>
      <c r="EO719" s="104"/>
      <c r="EP719" s="104"/>
      <c r="EQ719" s="104"/>
      <c r="ER719" s="104"/>
      <c r="ES719" s="104"/>
      <c r="ET719" s="104"/>
      <c r="EU719" s="104"/>
      <c r="EV719" s="104"/>
      <c r="EW719" s="104"/>
      <c r="EX719" s="104"/>
      <c r="EY719" s="104"/>
      <c r="EZ719" s="104"/>
      <c r="FA719" s="104"/>
      <c r="FB719" s="104"/>
      <c r="FC719" s="104"/>
      <c r="FD719" s="104"/>
      <c r="FE719" s="104"/>
      <c r="FF719" s="104"/>
      <c r="FG719" s="104"/>
      <c r="FH719" s="104"/>
      <c r="FI719" s="104"/>
      <c r="FJ719" s="104"/>
      <c r="FK719" s="104"/>
      <c r="FL719" s="104"/>
      <c r="FM719" s="104"/>
      <c r="FN719" s="104"/>
      <c r="FO719" s="104"/>
      <c r="FP719" s="104"/>
      <c r="FQ719" s="104"/>
      <c r="FR719" s="104"/>
      <c r="FS719" s="104"/>
      <c r="FT719" s="104"/>
      <c r="FU719" s="104"/>
      <c r="FV719" s="104"/>
      <c r="FW719" s="104"/>
      <c r="FX719" s="104"/>
      <c r="FY719" s="104"/>
      <c r="FZ719" s="104"/>
      <c r="GA719" s="104"/>
      <c r="GB719" s="104"/>
      <c r="GC719" s="104"/>
      <c r="GD719" s="104"/>
      <c r="GE719" s="104"/>
      <c r="GF719" s="104"/>
      <c r="GG719" s="104"/>
      <c r="GH719" s="104"/>
      <c r="GI719" s="104"/>
      <c r="GJ719" s="104"/>
      <c r="GK719" s="104"/>
      <c r="GL719" s="104"/>
      <c r="GM719" s="104"/>
      <c r="GN719" s="104"/>
      <c r="GO719" s="104"/>
      <c r="GP719" s="104"/>
      <c r="GQ719" s="104"/>
      <c r="GR719" s="104"/>
      <c r="GS719" s="104"/>
      <c r="GT719" s="104"/>
    </row>
    <row r="720" spans="8:202" s="6" customFormat="1">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c r="AG720" s="104"/>
      <c r="AH720" s="104"/>
      <c r="AI720" s="104"/>
      <c r="AJ720" s="104"/>
      <c r="AK720" s="104"/>
      <c r="AL720" s="104"/>
      <c r="AM720" s="104"/>
      <c r="AN720" s="104"/>
      <c r="AO720" s="104"/>
      <c r="AP720" s="104"/>
      <c r="AQ720" s="104"/>
      <c r="AR720" s="104"/>
      <c r="AS720" s="104"/>
      <c r="AT720" s="104"/>
      <c r="AU720" s="104"/>
      <c r="AV720" s="104"/>
      <c r="AW720" s="104"/>
      <c r="AX720" s="104"/>
      <c r="AY720" s="104"/>
      <c r="AZ720" s="104"/>
      <c r="BA720" s="104"/>
      <c r="BB720" s="104"/>
      <c r="BC720" s="104"/>
      <c r="BD720" s="104"/>
      <c r="BE720" s="104"/>
      <c r="BF720" s="104"/>
      <c r="BG720" s="104"/>
      <c r="BH720" s="104"/>
      <c r="BI720" s="104"/>
      <c r="BJ720" s="104"/>
      <c r="BK720" s="104"/>
      <c r="BL720" s="104"/>
      <c r="BM720" s="104"/>
      <c r="BN720" s="104"/>
      <c r="BO720" s="104"/>
      <c r="BP720" s="104"/>
      <c r="BQ720" s="104"/>
      <c r="BR720" s="104"/>
      <c r="BS720" s="104"/>
      <c r="BT720" s="104"/>
      <c r="BU720" s="104"/>
      <c r="BV720" s="104"/>
      <c r="BW720" s="104"/>
      <c r="BX720" s="104"/>
      <c r="BY720" s="104"/>
      <c r="BZ720" s="104"/>
      <c r="CA720" s="104"/>
      <c r="CB720" s="104"/>
      <c r="CC720" s="104"/>
      <c r="CD720" s="104"/>
      <c r="CE720" s="104"/>
      <c r="CF720" s="104"/>
      <c r="CG720" s="104"/>
      <c r="CH720" s="104"/>
      <c r="CI720" s="104"/>
      <c r="CJ720" s="104"/>
      <c r="CK720" s="104"/>
      <c r="CL720" s="104"/>
      <c r="CM720" s="104"/>
      <c r="CN720" s="104"/>
      <c r="CO720" s="104"/>
      <c r="CP720" s="104"/>
      <c r="CQ720" s="104"/>
      <c r="CR720" s="104"/>
      <c r="CS720" s="104"/>
      <c r="CT720" s="104"/>
      <c r="CU720" s="104"/>
      <c r="CV720" s="104"/>
      <c r="CW720" s="104"/>
      <c r="CX720" s="104"/>
      <c r="CY720" s="104"/>
      <c r="CZ720" s="104"/>
      <c r="DA720" s="104"/>
      <c r="DB720" s="104"/>
      <c r="DC720" s="104"/>
      <c r="DD720" s="104"/>
      <c r="DE720" s="104"/>
      <c r="DF720" s="104"/>
      <c r="DG720" s="104"/>
      <c r="DH720" s="104"/>
      <c r="DI720" s="104"/>
      <c r="DJ720" s="104"/>
      <c r="DK720" s="104"/>
      <c r="DL720" s="104"/>
      <c r="DM720" s="104"/>
      <c r="DN720" s="104"/>
      <c r="DO720" s="104"/>
      <c r="DP720" s="104"/>
      <c r="DQ720" s="104"/>
      <c r="DR720" s="104"/>
      <c r="DS720" s="104"/>
      <c r="DT720" s="104"/>
      <c r="DU720" s="104"/>
      <c r="DV720" s="104"/>
      <c r="DW720" s="104"/>
      <c r="DX720" s="104"/>
      <c r="DY720" s="104"/>
      <c r="DZ720" s="104"/>
      <c r="EA720" s="104"/>
      <c r="EB720" s="104"/>
      <c r="EC720" s="104"/>
      <c r="ED720" s="104"/>
      <c r="EE720" s="104"/>
      <c r="EF720" s="104"/>
      <c r="EG720" s="104"/>
      <c r="EH720" s="104"/>
      <c r="EI720" s="104"/>
      <c r="EJ720" s="104"/>
      <c r="EK720" s="104"/>
      <c r="EL720" s="104"/>
      <c r="EM720" s="104"/>
      <c r="EN720" s="104"/>
      <c r="EO720" s="104"/>
      <c r="EP720" s="104"/>
      <c r="EQ720" s="104"/>
      <c r="ER720" s="104"/>
      <c r="ES720" s="104"/>
      <c r="ET720" s="104"/>
      <c r="EU720" s="104"/>
      <c r="EV720" s="104"/>
      <c r="EW720" s="104"/>
      <c r="EX720" s="104"/>
      <c r="EY720" s="104"/>
      <c r="EZ720" s="104"/>
      <c r="FA720" s="104"/>
      <c r="FB720" s="104"/>
      <c r="FC720" s="104"/>
      <c r="FD720" s="104"/>
      <c r="FE720" s="104"/>
      <c r="FF720" s="104"/>
      <c r="FG720" s="104"/>
      <c r="FH720" s="104"/>
      <c r="FI720" s="104"/>
      <c r="FJ720" s="104"/>
      <c r="FK720" s="104"/>
      <c r="FL720" s="104"/>
      <c r="FM720" s="104"/>
      <c r="FN720" s="104"/>
      <c r="FO720" s="104"/>
      <c r="FP720" s="104"/>
      <c r="FQ720" s="104"/>
      <c r="FR720" s="104"/>
      <c r="FS720" s="104"/>
      <c r="FT720" s="104"/>
      <c r="FU720" s="104"/>
      <c r="FV720" s="104"/>
      <c r="FW720" s="104"/>
      <c r="FX720" s="104"/>
      <c r="FY720" s="104"/>
      <c r="FZ720" s="104"/>
      <c r="GA720" s="104"/>
      <c r="GB720" s="104"/>
      <c r="GC720" s="104"/>
      <c r="GD720" s="104"/>
      <c r="GE720" s="104"/>
      <c r="GF720" s="104"/>
      <c r="GG720" s="104"/>
      <c r="GH720" s="104"/>
      <c r="GI720" s="104"/>
      <c r="GJ720" s="104"/>
      <c r="GK720" s="104"/>
      <c r="GL720" s="104"/>
      <c r="GM720" s="104"/>
      <c r="GN720" s="104"/>
      <c r="GO720" s="104"/>
      <c r="GP720" s="104"/>
      <c r="GQ720" s="104"/>
      <c r="GR720" s="104"/>
      <c r="GS720" s="104"/>
      <c r="GT720" s="104"/>
    </row>
    <row r="721" spans="8:202" s="6" customFormat="1">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c r="AG721" s="104"/>
      <c r="AH721" s="104"/>
      <c r="AI721" s="104"/>
      <c r="AJ721" s="104"/>
      <c r="AK721" s="104"/>
      <c r="AL721" s="104"/>
      <c r="AM721" s="104"/>
      <c r="AN721" s="104"/>
      <c r="AO721" s="104"/>
      <c r="AP721" s="104"/>
      <c r="AQ721" s="104"/>
      <c r="AR721" s="104"/>
      <c r="AS721" s="104"/>
      <c r="AT721" s="104"/>
      <c r="AU721" s="104"/>
      <c r="AV721" s="104"/>
      <c r="AW721" s="104"/>
      <c r="AX721" s="104"/>
      <c r="AY721" s="104"/>
      <c r="AZ721" s="104"/>
      <c r="BA721" s="104"/>
      <c r="BB721" s="104"/>
      <c r="BC721" s="104"/>
      <c r="BD721" s="104"/>
      <c r="BE721" s="104"/>
      <c r="BF721" s="104"/>
      <c r="BG721" s="104"/>
      <c r="BH721" s="104"/>
      <c r="BI721" s="104"/>
      <c r="BJ721" s="104"/>
      <c r="BK721" s="104"/>
      <c r="BL721" s="104"/>
      <c r="BM721" s="104"/>
      <c r="BN721" s="104"/>
      <c r="BO721" s="104"/>
      <c r="BP721" s="104"/>
      <c r="BQ721" s="104"/>
      <c r="BR721" s="104"/>
      <c r="BS721" s="104"/>
      <c r="BT721" s="104"/>
      <c r="BU721" s="104"/>
      <c r="BV721" s="104"/>
      <c r="BW721" s="104"/>
      <c r="BX721" s="104"/>
      <c r="BY721" s="104"/>
      <c r="BZ721" s="104"/>
      <c r="CA721" s="104"/>
      <c r="CB721" s="104"/>
      <c r="CC721" s="104"/>
      <c r="CD721" s="104"/>
      <c r="CE721" s="104"/>
      <c r="CF721" s="104"/>
      <c r="CG721" s="104"/>
      <c r="CH721" s="104"/>
      <c r="CI721" s="104"/>
      <c r="CJ721" s="104"/>
      <c r="CK721" s="104"/>
      <c r="CL721" s="104"/>
      <c r="CM721" s="104"/>
      <c r="CN721" s="104"/>
      <c r="CO721" s="104"/>
      <c r="CP721" s="104"/>
      <c r="CQ721" s="104"/>
      <c r="CR721" s="104"/>
      <c r="CS721" s="104"/>
      <c r="CT721" s="104"/>
      <c r="CU721" s="104"/>
      <c r="CV721" s="104"/>
      <c r="CW721" s="104"/>
      <c r="CX721" s="104"/>
      <c r="CY721" s="104"/>
      <c r="CZ721" s="104"/>
      <c r="DA721" s="104"/>
      <c r="DB721" s="104"/>
      <c r="DC721" s="104"/>
      <c r="DD721" s="104"/>
      <c r="DE721" s="104"/>
      <c r="DF721" s="104"/>
      <c r="DG721" s="104"/>
      <c r="DH721" s="104"/>
      <c r="DI721" s="104"/>
      <c r="DJ721" s="104"/>
      <c r="DK721" s="104"/>
      <c r="DL721" s="104"/>
      <c r="DM721" s="104"/>
      <c r="DN721" s="104"/>
      <c r="DO721" s="104"/>
      <c r="DP721" s="104"/>
      <c r="DQ721" s="104"/>
      <c r="DR721" s="104"/>
      <c r="DS721" s="104"/>
      <c r="DT721" s="104"/>
      <c r="DU721" s="104"/>
      <c r="DV721" s="104"/>
      <c r="DW721" s="104"/>
      <c r="DX721" s="104"/>
      <c r="DY721" s="104"/>
      <c r="DZ721" s="104"/>
      <c r="EA721" s="104"/>
      <c r="EB721" s="104"/>
      <c r="EC721" s="104"/>
      <c r="ED721" s="104"/>
      <c r="EE721" s="104"/>
      <c r="EF721" s="104"/>
      <c r="EG721" s="104"/>
      <c r="EH721" s="104"/>
      <c r="EI721" s="104"/>
      <c r="EJ721" s="104"/>
      <c r="EK721" s="104"/>
      <c r="EL721" s="104"/>
      <c r="EM721" s="104"/>
      <c r="EN721" s="104"/>
      <c r="EO721" s="104"/>
      <c r="EP721" s="104"/>
      <c r="EQ721" s="104"/>
      <c r="ER721" s="104"/>
      <c r="ES721" s="104"/>
      <c r="ET721" s="104"/>
      <c r="EU721" s="104"/>
      <c r="EV721" s="104"/>
      <c r="EW721" s="104"/>
      <c r="EX721" s="104"/>
      <c r="EY721" s="104"/>
      <c r="EZ721" s="104"/>
      <c r="FA721" s="104"/>
      <c r="FB721" s="104"/>
      <c r="FC721" s="104"/>
      <c r="FD721" s="104"/>
      <c r="FE721" s="104"/>
      <c r="FF721" s="104"/>
      <c r="FG721" s="104"/>
      <c r="FH721" s="104"/>
      <c r="FI721" s="104"/>
      <c r="FJ721" s="104"/>
      <c r="FK721" s="104"/>
      <c r="FL721" s="104"/>
      <c r="FM721" s="104"/>
      <c r="FN721" s="104"/>
      <c r="FO721" s="104"/>
      <c r="FP721" s="104"/>
      <c r="FQ721" s="104"/>
      <c r="FR721" s="104"/>
      <c r="FS721" s="104"/>
      <c r="FT721" s="104"/>
      <c r="FU721" s="104"/>
      <c r="FV721" s="104"/>
      <c r="FW721" s="104"/>
      <c r="FX721" s="104"/>
      <c r="FY721" s="104"/>
      <c r="FZ721" s="104"/>
      <c r="GA721" s="104"/>
      <c r="GB721" s="104"/>
      <c r="GC721" s="104"/>
      <c r="GD721" s="104"/>
      <c r="GE721" s="104"/>
      <c r="GF721" s="104"/>
      <c r="GG721" s="104"/>
      <c r="GH721" s="104"/>
      <c r="GI721" s="104"/>
      <c r="GJ721" s="104"/>
      <c r="GK721" s="104"/>
      <c r="GL721" s="104"/>
      <c r="GM721" s="104"/>
      <c r="GN721" s="104"/>
      <c r="GO721" s="104"/>
      <c r="GP721" s="104"/>
      <c r="GQ721" s="104"/>
      <c r="GR721" s="104"/>
      <c r="GS721" s="104"/>
      <c r="GT721" s="104"/>
    </row>
    <row r="722" spans="8:202" s="6" customFormat="1">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c r="AG722" s="104"/>
      <c r="AH722" s="104"/>
      <c r="AI722" s="104"/>
      <c r="AJ722" s="104"/>
      <c r="AK722" s="104"/>
      <c r="AL722" s="104"/>
      <c r="AM722" s="104"/>
      <c r="AN722" s="104"/>
      <c r="AO722" s="104"/>
      <c r="AP722" s="104"/>
      <c r="AQ722" s="104"/>
      <c r="AR722" s="104"/>
      <c r="AS722" s="104"/>
      <c r="AT722" s="104"/>
      <c r="AU722" s="104"/>
      <c r="AV722" s="104"/>
      <c r="AW722" s="104"/>
      <c r="AX722" s="104"/>
      <c r="AY722" s="104"/>
      <c r="AZ722" s="104"/>
      <c r="BA722" s="104"/>
      <c r="BB722" s="104"/>
      <c r="BC722" s="104"/>
      <c r="BD722" s="104"/>
      <c r="BE722" s="104"/>
      <c r="BF722" s="104"/>
      <c r="BG722" s="104"/>
      <c r="BH722" s="104"/>
      <c r="BI722" s="104"/>
      <c r="BJ722" s="104"/>
      <c r="BK722" s="104"/>
      <c r="BL722" s="104"/>
      <c r="BM722" s="104"/>
      <c r="BN722" s="104"/>
      <c r="BO722" s="104"/>
      <c r="BP722" s="104"/>
      <c r="BQ722" s="104"/>
      <c r="BR722" s="104"/>
      <c r="BS722" s="104"/>
      <c r="BT722" s="104"/>
      <c r="BU722" s="104"/>
      <c r="BV722" s="104"/>
      <c r="BW722" s="104"/>
      <c r="BX722" s="104"/>
      <c r="BY722" s="104"/>
      <c r="BZ722" s="104"/>
      <c r="CA722" s="104"/>
      <c r="CB722" s="104"/>
      <c r="CC722" s="104"/>
      <c r="CD722" s="104"/>
      <c r="CE722" s="104"/>
      <c r="CF722" s="104"/>
      <c r="CG722" s="104"/>
      <c r="CH722" s="104"/>
      <c r="CI722" s="104"/>
      <c r="CJ722" s="104"/>
      <c r="CK722" s="104"/>
      <c r="CL722" s="104"/>
      <c r="CM722" s="104"/>
      <c r="CN722" s="104"/>
      <c r="CO722" s="104"/>
      <c r="CP722" s="104"/>
      <c r="CQ722" s="104"/>
      <c r="CR722" s="104"/>
      <c r="CS722" s="104"/>
      <c r="CT722" s="104"/>
      <c r="CU722" s="104"/>
      <c r="CV722" s="104"/>
      <c r="CW722" s="104"/>
      <c r="CX722" s="104"/>
      <c r="CY722" s="104"/>
      <c r="CZ722" s="104"/>
      <c r="DA722" s="104"/>
      <c r="DB722" s="104"/>
      <c r="DC722" s="104"/>
      <c r="DD722" s="104"/>
      <c r="DE722" s="104"/>
      <c r="DF722" s="104"/>
      <c r="DG722" s="104"/>
      <c r="DH722" s="104"/>
      <c r="DI722" s="104"/>
      <c r="DJ722" s="104"/>
      <c r="DK722" s="104"/>
      <c r="DL722" s="104"/>
      <c r="DM722" s="104"/>
      <c r="DN722" s="104"/>
      <c r="DO722" s="104"/>
      <c r="DP722" s="104"/>
      <c r="DQ722" s="104"/>
      <c r="DR722" s="104"/>
      <c r="DS722" s="104"/>
      <c r="DT722" s="104"/>
      <c r="DU722" s="104"/>
      <c r="DV722" s="104"/>
      <c r="DW722" s="104"/>
      <c r="DX722" s="104"/>
      <c r="DY722" s="104"/>
      <c r="DZ722" s="104"/>
      <c r="EA722" s="104"/>
      <c r="EB722" s="104"/>
      <c r="EC722" s="104"/>
      <c r="ED722" s="104"/>
      <c r="EE722" s="104"/>
      <c r="EF722" s="104"/>
      <c r="EG722" s="104"/>
      <c r="EH722" s="104"/>
      <c r="EI722" s="104"/>
      <c r="EJ722" s="104"/>
      <c r="EK722" s="104"/>
      <c r="EL722" s="104"/>
      <c r="EM722" s="104"/>
      <c r="EN722" s="104"/>
      <c r="EO722" s="104"/>
      <c r="EP722" s="104"/>
      <c r="EQ722" s="104"/>
      <c r="ER722" s="104"/>
      <c r="ES722" s="104"/>
      <c r="ET722" s="104"/>
      <c r="EU722" s="104"/>
      <c r="EV722" s="104"/>
      <c r="EW722" s="104"/>
      <c r="EX722" s="104"/>
      <c r="EY722" s="104"/>
      <c r="EZ722" s="104"/>
      <c r="FA722" s="104"/>
      <c r="FB722" s="104"/>
      <c r="FC722" s="104"/>
      <c r="FD722" s="104"/>
      <c r="FE722" s="104"/>
      <c r="FF722" s="104"/>
      <c r="FG722" s="104"/>
      <c r="FH722" s="104"/>
      <c r="FI722" s="104"/>
      <c r="FJ722" s="104"/>
      <c r="FK722" s="104"/>
      <c r="FL722" s="104"/>
      <c r="FM722" s="104"/>
      <c r="FN722" s="104"/>
      <c r="FO722" s="104"/>
      <c r="FP722" s="104"/>
      <c r="FQ722" s="104"/>
      <c r="FR722" s="104"/>
      <c r="FS722" s="104"/>
      <c r="FT722" s="104"/>
      <c r="FU722" s="104"/>
      <c r="FV722" s="104"/>
      <c r="FW722" s="104"/>
      <c r="FX722" s="104"/>
      <c r="FY722" s="104"/>
      <c r="FZ722" s="104"/>
      <c r="GA722" s="104"/>
      <c r="GB722" s="104"/>
      <c r="GC722" s="104"/>
      <c r="GD722" s="104"/>
      <c r="GE722" s="104"/>
      <c r="GF722" s="104"/>
      <c r="GG722" s="104"/>
      <c r="GH722" s="104"/>
      <c r="GI722" s="104"/>
      <c r="GJ722" s="104"/>
      <c r="GK722" s="104"/>
      <c r="GL722" s="104"/>
      <c r="GM722" s="104"/>
      <c r="GN722" s="104"/>
      <c r="GO722" s="104"/>
      <c r="GP722" s="104"/>
      <c r="GQ722" s="104"/>
      <c r="GR722" s="104"/>
      <c r="GS722" s="104"/>
      <c r="GT722" s="104"/>
    </row>
    <row r="723" spans="8:202" s="6" customFormat="1">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c r="AG723" s="104"/>
      <c r="AH723" s="104"/>
      <c r="AI723" s="104"/>
      <c r="AJ723" s="104"/>
      <c r="AK723" s="104"/>
      <c r="AL723" s="104"/>
      <c r="AM723" s="104"/>
      <c r="AN723" s="104"/>
      <c r="AO723" s="104"/>
      <c r="AP723" s="104"/>
      <c r="AQ723" s="104"/>
      <c r="AR723" s="104"/>
      <c r="AS723" s="104"/>
      <c r="AT723" s="104"/>
      <c r="AU723" s="104"/>
      <c r="AV723" s="104"/>
      <c r="AW723" s="104"/>
      <c r="AX723" s="104"/>
      <c r="AY723" s="104"/>
      <c r="AZ723" s="104"/>
      <c r="BA723" s="104"/>
      <c r="BB723" s="104"/>
      <c r="BC723" s="104"/>
      <c r="BD723" s="104"/>
      <c r="BE723" s="104"/>
      <c r="BF723" s="104"/>
      <c r="BG723" s="104"/>
      <c r="BH723" s="104"/>
      <c r="BI723" s="104"/>
      <c r="BJ723" s="104"/>
      <c r="BK723" s="104"/>
      <c r="BL723" s="104"/>
      <c r="BM723" s="104"/>
      <c r="BN723" s="104"/>
      <c r="BO723" s="104"/>
      <c r="BP723" s="104"/>
      <c r="BQ723" s="104"/>
      <c r="BR723" s="104"/>
      <c r="BS723" s="104"/>
      <c r="BT723" s="104"/>
      <c r="BU723" s="104"/>
      <c r="BV723" s="104"/>
      <c r="BW723" s="104"/>
      <c r="BX723" s="104"/>
      <c r="BY723" s="104"/>
      <c r="BZ723" s="104"/>
      <c r="CA723" s="104"/>
      <c r="CB723" s="104"/>
      <c r="CC723" s="104"/>
      <c r="CD723" s="104"/>
      <c r="CE723" s="104"/>
      <c r="CF723" s="104"/>
      <c r="CG723" s="104"/>
      <c r="CH723" s="104"/>
      <c r="CI723" s="104"/>
      <c r="CJ723" s="104"/>
      <c r="CK723" s="104"/>
      <c r="CL723" s="104"/>
      <c r="CM723" s="104"/>
      <c r="CN723" s="104"/>
      <c r="CO723" s="104"/>
      <c r="CP723" s="104"/>
      <c r="CQ723" s="104"/>
      <c r="CR723" s="104"/>
      <c r="CS723" s="104"/>
      <c r="CT723" s="104"/>
      <c r="CU723" s="104"/>
      <c r="CV723" s="104"/>
      <c r="CW723" s="104"/>
      <c r="CX723" s="104"/>
      <c r="CY723" s="104"/>
      <c r="CZ723" s="104"/>
      <c r="DA723" s="104"/>
      <c r="DB723" s="104"/>
      <c r="DC723" s="104"/>
      <c r="DD723" s="104"/>
      <c r="DE723" s="104"/>
      <c r="DF723" s="104"/>
      <c r="DG723" s="104"/>
      <c r="DH723" s="104"/>
      <c r="DI723" s="104"/>
      <c r="DJ723" s="104"/>
      <c r="DK723" s="104"/>
      <c r="DL723" s="104"/>
      <c r="DM723" s="104"/>
      <c r="DN723" s="104"/>
      <c r="DO723" s="104"/>
      <c r="DP723" s="104"/>
      <c r="DQ723" s="104"/>
      <c r="DR723" s="104"/>
      <c r="DS723" s="104"/>
      <c r="DT723" s="104"/>
      <c r="DU723" s="104"/>
      <c r="DV723" s="104"/>
      <c r="DW723" s="104"/>
      <c r="DX723" s="104"/>
      <c r="DY723" s="104"/>
      <c r="DZ723" s="104"/>
      <c r="EA723" s="104"/>
      <c r="EB723" s="104"/>
      <c r="EC723" s="104"/>
      <c r="ED723" s="104"/>
      <c r="EE723" s="104"/>
      <c r="EF723" s="104"/>
      <c r="EG723" s="104"/>
      <c r="EH723" s="104"/>
      <c r="EI723" s="104"/>
      <c r="EJ723" s="104"/>
      <c r="EK723" s="104"/>
      <c r="EL723" s="104"/>
      <c r="EM723" s="104"/>
      <c r="EN723" s="104"/>
      <c r="EO723" s="104"/>
      <c r="EP723" s="104"/>
      <c r="EQ723" s="104"/>
      <c r="ER723" s="104"/>
      <c r="ES723" s="104"/>
      <c r="ET723" s="104"/>
      <c r="EU723" s="104"/>
      <c r="EV723" s="104"/>
      <c r="EW723" s="104"/>
      <c r="EX723" s="104"/>
      <c r="EY723" s="104"/>
      <c r="EZ723" s="104"/>
      <c r="FA723" s="104"/>
      <c r="FB723" s="104"/>
      <c r="FC723" s="104"/>
      <c r="FD723" s="104"/>
      <c r="FE723" s="104"/>
      <c r="FF723" s="104"/>
      <c r="FG723" s="104"/>
      <c r="FH723" s="104"/>
      <c r="FI723" s="104"/>
      <c r="FJ723" s="104"/>
      <c r="FK723" s="104"/>
      <c r="FL723" s="104"/>
      <c r="FM723" s="104"/>
      <c r="FN723" s="104"/>
      <c r="FO723" s="104"/>
      <c r="FP723" s="104"/>
      <c r="FQ723" s="104"/>
      <c r="FR723" s="104"/>
      <c r="FS723" s="104"/>
      <c r="FT723" s="104"/>
      <c r="FU723" s="104"/>
      <c r="FV723" s="104"/>
      <c r="FW723" s="104"/>
      <c r="FX723" s="104"/>
      <c r="FY723" s="104"/>
      <c r="FZ723" s="104"/>
      <c r="GA723" s="104"/>
      <c r="GB723" s="104"/>
      <c r="GC723" s="104"/>
      <c r="GD723" s="104"/>
      <c r="GE723" s="104"/>
      <c r="GF723" s="104"/>
      <c r="GG723" s="104"/>
      <c r="GH723" s="104"/>
      <c r="GI723" s="104"/>
      <c r="GJ723" s="104"/>
      <c r="GK723" s="104"/>
      <c r="GL723" s="104"/>
      <c r="GM723" s="104"/>
      <c r="GN723" s="104"/>
      <c r="GO723" s="104"/>
      <c r="GP723" s="104"/>
      <c r="GQ723" s="104"/>
      <c r="GR723" s="104"/>
      <c r="GS723" s="104"/>
      <c r="GT723" s="104"/>
    </row>
    <row r="724" spans="8:202" s="6" customFormat="1">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c r="AG724" s="104"/>
      <c r="AH724" s="104"/>
      <c r="AI724" s="104"/>
      <c r="AJ724" s="104"/>
      <c r="AK724" s="104"/>
      <c r="AL724" s="104"/>
      <c r="AM724" s="104"/>
      <c r="AN724" s="104"/>
      <c r="AO724" s="104"/>
      <c r="AP724" s="104"/>
      <c r="AQ724" s="104"/>
      <c r="AR724" s="104"/>
      <c r="AS724" s="104"/>
      <c r="AT724" s="104"/>
      <c r="AU724" s="104"/>
      <c r="AV724" s="104"/>
      <c r="AW724" s="104"/>
      <c r="AX724" s="104"/>
      <c r="AY724" s="104"/>
      <c r="AZ724" s="104"/>
      <c r="BA724" s="104"/>
      <c r="BB724" s="104"/>
      <c r="BC724" s="104"/>
      <c r="BD724" s="104"/>
      <c r="BE724" s="104"/>
      <c r="BF724" s="104"/>
      <c r="BG724" s="104"/>
      <c r="BH724" s="104"/>
      <c r="BI724" s="104"/>
      <c r="BJ724" s="104"/>
      <c r="BK724" s="104"/>
      <c r="BL724" s="104"/>
      <c r="BM724" s="104"/>
      <c r="BN724" s="104"/>
      <c r="BO724" s="104"/>
      <c r="BP724" s="104"/>
      <c r="BQ724" s="104"/>
      <c r="BR724" s="104"/>
      <c r="BS724" s="104"/>
      <c r="BT724" s="104"/>
      <c r="BU724" s="104"/>
      <c r="BV724" s="104"/>
      <c r="BW724" s="104"/>
      <c r="BX724" s="104"/>
      <c r="BY724" s="104"/>
      <c r="BZ724" s="104"/>
      <c r="CA724" s="104"/>
      <c r="CB724" s="104"/>
      <c r="CC724" s="104"/>
      <c r="CD724" s="104"/>
      <c r="CE724" s="104"/>
      <c r="CF724" s="104"/>
      <c r="CG724" s="104"/>
      <c r="CH724" s="104"/>
      <c r="CI724" s="104"/>
      <c r="CJ724" s="104"/>
      <c r="CK724" s="104"/>
      <c r="CL724" s="104"/>
      <c r="CM724" s="104"/>
      <c r="CN724" s="104"/>
      <c r="CO724" s="104"/>
      <c r="CP724" s="104"/>
      <c r="CQ724" s="104"/>
      <c r="CR724" s="104"/>
      <c r="CS724" s="104"/>
      <c r="CT724" s="104"/>
      <c r="CU724" s="104"/>
      <c r="CV724" s="104"/>
      <c r="CW724" s="104"/>
      <c r="CX724" s="104"/>
      <c r="CY724" s="104"/>
      <c r="CZ724" s="104"/>
      <c r="DA724" s="104"/>
      <c r="DB724" s="104"/>
      <c r="DC724" s="104"/>
      <c r="DD724" s="104"/>
      <c r="DE724" s="104"/>
      <c r="DF724" s="104"/>
      <c r="DG724" s="104"/>
      <c r="DH724" s="104"/>
      <c r="DI724" s="104"/>
      <c r="DJ724" s="104"/>
      <c r="DK724" s="104"/>
      <c r="DL724" s="104"/>
      <c r="DM724" s="104"/>
      <c r="DN724" s="104"/>
      <c r="DO724" s="104"/>
      <c r="DP724" s="104"/>
      <c r="DQ724" s="104"/>
      <c r="DR724" s="104"/>
      <c r="DS724" s="104"/>
      <c r="DT724" s="104"/>
      <c r="DU724" s="104"/>
      <c r="DV724" s="104"/>
      <c r="DW724" s="104"/>
      <c r="DX724" s="104"/>
      <c r="DY724" s="104"/>
      <c r="DZ724" s="104"/>
      <c r="EA724" s="104"/>
      <c r="EB724" s="104"/>
      <c r="EC724" s="104"/>
      <c r="ED724" s="104"/>
      <c r="EE724" s="104"/>
      <c r="EF724" s="104"/>
      <c r="EG724" s="104"/>
      <c r="EH724" s="104"/>
      <c r="EI724" s="104"/>
      <c r="EJ724" s="104"/>
      <c r="EK724" s="104"/>
      <c r="EL724" s="104"/>
      <c r="EM724" s="104"/>
      <c r="EN724" s="104"/>
      <c r="EO724" s="104"/>
      <c r="EP724" s="104"/>
      <c r="EQ724" s="104"/>
      <c r="ER724" s="104"/>
      <c r="ES724" s="104"/>
      <c r="ET724" s="104"/>
      <c r="EU724" s="104"/>
      <c r="EV724" s="104"/>
      <c r="EW724" s="104"/>
      <c r="EX724" s="104"/>
      <c r="EY724" s="104"/>
      <c r="EZ724" s="104"/>
      <c r="FA724" s="104"/>
      <c r="FB724" s="104"/>
      <c r="FC724" s="104"/>
      <c r="FD724" s="104"/>
      <c r="FE724" s="104"/>
      <c r="FF724" s="104"/>
      <c r="FG724" s="104"/>
      <c r="FH724" s="104"/>
      <c r="FI724" s="104"/>
      <c r="FJ724" s="104"/>
      <c r="FK724" s="104"/>
      <c r="FL724" s="104"/>
      <c r="FM724" s="104"/>
      <c r="FN724" s="104"/>
      <c r="FO724" s="104"/>
      <c r="FP724" s="104"/>
      <c r="FQ724" s="104"/>
      <c r="FR724" s="104"/>
      <c r="FS724" s="104"/>
      <c r="FT724" s="104"/>
      <c r="FU724" s="104"/>
      <c r="FV724" s="104"/>
      <c r="FW724" s="104"/>
      <c r="FX724" s="104"/>
      <c r="FY724" s="104"/>
      <c r="FZ724" s="104"/>
      <c r="GA724" s="104"/>
      <c r="GB724" s="104"/>
      <c r="GC724" s="104"/>
      <c r="GD724" s="104"/>
      <c r="GE724" s="104"/>
      <c r="GF724" s="104"/>
      <c r="GG724" s="104"/>
      <c r="GH724" s="104"/>
      <c r="GI724" s="104"/>
      <c r="GJ724" s="104"/>
      <c r="GK724" s="104"/>
      <c r="GL724" s="104"/>
      <c r="GM724" s="104"/>
      <c r="GN724" s="104"/>
      <c r="GO724" s="104"/>
      <c r="GP724" s="104"/>
      <c r="GQ724" s="104"/>
      <c r="GR724" s="104"/>
      <c r="GS724" s="104"/>
      <c r="GT724" s="104"/>
    </row>
    <row r="725" spans="8:202" s="6" customFormat="1">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c r="AG725" s="104"/>
      <c r="AH725" s="104"/>
      <c r="AI725" s="104"/>
      <c r="AJ725" s="104"/>
      <c r="AK725" s="104"/>
      <c r="AL725" s="104"/>
      <c r="AM725" s="104"/>
      <c r="AN725" s="104"/>
      <c r="AO725" s="104"/>
      <c r="AP725" s="104"/>
      <c r="AQ725" s="104"/>
      <c r="AR725" s="104"/>
      <c r="AS725" s="104"/>
      <c r="AT725" s="104"/>
      <c r="AU725" s="104"/>
      <c r="AV725" s="104"/>
      <c r="AW725" s="104"/>
      <c r="AX725" s="104"/>
      <c r="AY725" s="104"/>
      <c r="AZ725" s="104"/>
      <c r="BA725" s="104"/>
      <c r="BB725" s="104"/>
      <c r="BC725" s="104"/>
      <c r="BD725" s="104"/>
      <c r="BE725" s="104"/>
      <c r="BF725" s="104"/>
      <c r="BG725" s="104"/>
      <c r="BH725" s="104"/>
      <c r="BI725" s="104"/>
      <c r="BJ725" s="104"/>
      <c r="BK725" s="104"/>
      <c r="BL725" s="104"/>
      <c r="BM725" s="104"/>
      <c r="BN725" s="104"/>
      <c r="BO725" s="104"/>
      <c r="BP725" s="104"/>
      <c r="BQ725" s="104"/>
      <c r="BR725" s="104"/>
      <c r="BS725" s="104"/>
      <c r="BT725" s="104"/>
      <c r="BU725" s="104"/>
      <c r="BV725" s="104"/>
      <c r="BW725" s="104"/>
      <c r="BX725" s="104"/>
      <c r="BY725" s="104"/>
      <c r="BZ725" s="104"/>
      <c r="CA725" s="104"/>
      <c r="CB725" s="104"/>
      <c r="CC725" s="104"/>
      <c r="CD725" s="104"/>
      <c r="CE725" s="104"/>
      <c r="CF725" s="104"/>
      <c r="CG725" s="104"/>
      <c r="CH725" s="104"/>
      <c r="CI725" s="104"/>
      <c r="CJ725" s="104"/>
      <c r="CK725" s="104"/>
      <c r="CL725" s="104"/>
      <c r="CM725" s="104"/>
      <c r="CN725" s="104"/>
      <c r="CO725" s="104"/>
      <c r="CP725" s="104"/>
      <c r="CQ725" s="104"/>
      <c r="CR725" s="104"/>
      <c r="CS725" s="104"/>
      <c r="CT725" s="104"/>
      <c r="CU725" s="104"/>
      <c r="CV725" s="104"/>
      <c r="CW725" s="104"/>
      <c r="CX725" s="104"/>
      <c r="CY725" s="104"/>
      <c r="CZ725" s="104"/>
      <c r="DA725" s="104"/>
      <c r="DB725" s="104"/>
      <c r="DC725" s="104"/>
      <c r="DD725" s="104"/>
      <c r="DE725" s="104"/>
      <c r="DF725" s="104"/>
      <c r="DG725" s="104"/>
      <c r="DH725" s="104"/>
      <c r="DI725" s="104"/>
      <c r="DJ725" s="104"/>
      <c r="DK725" s="104"/>
      <c r="DL725" s="104"/>
      <c r="DM725" s="104"/>
      <c r="DN725" s="104"/>
      <c r="DO725" s="104"/>
      <c r="DP725" s="104"/>
      <c r="DQ725" s="104"/>
      <c r="DR725" s="104"/>
      <c r="DS725" s="104"/>
      <c r="DT725" s="104"/>
      <c r="DU725" s="104"/>
      <c r="DV725" s="104"/>
      <c r="DW725" s="104"/>
      <c r="DX725" s="104"/>
      <c r="DY725" s="104"/>
      <c r="DZ725" s="104"/>
      <c r="EA725" s="104"/>
      <c r="EB725" s="104"/>
      <c r="EC725" s="104"/>
      <c r="ED725" s="104"/>
      <c r="EE725" s="104"/>
      <c r="EF725" s="104"/>
      <c r="EG725" s="104"/>
      <c r="EH725" s="104"/>
      <c r="EI725" s="104"/>
      <c r="EJ725" s="104"/>
      <c r="EK725" s="104"/>
      <c r="EL725" s="104"/>
      <c r="EM725" s="104"/>
      <c r="EN725" s="104"/>
      <c r="EO725" s="104"/>
      <c r="EP725" s="104"/>
      <c r="EQ725" s="104"/>
      <c r="ER725" s="104"/>
      <c r="ES725" s="104"/>
      <c r="ET725" s="104"/>
      <c r="EU725" s="104"/>
      <c r="EV725" s="104"/>
      <c r="EW725" s="104"/>
      <c r="EX725" s="104"/>
      <c r="EY725" s="104"/>
      <c r="EZ725" s="104"/>
      <c r="FA725" s="104"/>
      <c r="FB725" s="104"/>
      <c r="FC725" s="104"/>
      <c r="FD725" s="104"/>
      <c r="FE725" s="104"/>
      <c r="FF725" s="104"/>
      <c r="FG725" s="104"/>
      <c r="FH725" s="104"/>
      <c r="FI725" s="104"/>
      <c r="FJ725" s="104"/>
      <c r="FK725" s="104"/>
      <c r="FL725" s="104"/>
      <c r="FM725" s="104"/>
      <c r="FN725" s="104"/>
      <c r="FO725" s="104"/>
      <c r="FP725" s="104"/>
      <c r="FQ725" s="104"/>
      <c r="FR725" s="104"/>
      <c r="FS725" s="104"/>
      <c r="FT725" s="104"/>
      <c r="FU725" s="104"/>
      <c r="FV725" s="104"/>
      <c r="FW725" s="104"/>
      <c r="FX725" s="104"/>
      <c r="FY725" s="104"/>
      <c r="FZ725" s="104"/>
      <c r="GA725" s="104"/>
      <c r="GB725" s="104"/>
      <c r="GC725" s="104"/>
      <c r="GD725" s="104"/>
      <c r="GE725" s="104"/>
      <c r="GF725" s="104"/>
      <c r="GG725" s="104"/>
      <c r="GH725" s="104"/>
      <c r="GI725" s="104"/>
      <c r="GJ725" s="104"/>
      <c r="GK725" s="104"/>
      <c r="GL725" s="104"/>
      <c r="GM725" s="104"/>
      <c r="GN725" s="104"/>
      <c r="GO725" s="104"/>
      <c r="GP725" s="104"/>
      <c r="GQ725" s="104"/>
      <c r="GR725" s="104"/>
      <c r="GS725" s="104"/>
      <c r="GT725" s="104"/>
    </row>
    <row r="726" spans="8:202" s="6" customFormat="1">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104"/>
      <c r="BU726" s="104"/>
      <c r="BV726" s="104"/>
      <c r="BW726" s="104"/>
      <c r="BX726" s="104"/>
      <c r="BY726" s="104"/>
      <c r="BZ726" s="104"/>
      <c r="CA726" s="104"/>
      <c r="CB726" s="104"/>
      <c r="CC726" s="104"/>
      <c r="CD726" s="104"/>
      <c r="CE726" s="104"/>
      <c r="CF726" s="104"/>
      <c r="CG726" s="104"/>
      <c r="CH726" s="104"/>
      <c r="CI726" s="104"/>
      <c r="CJ726" s="104"/>
      <c r="CK726" s="104"/>
      <c r="CL726" s="104"/>
      <c r="CM726" s="104"/>
      <c r="CN726" s="104"/>
      <c r="CO726" s="104"/>
      <c r="CP726" s="104"/>
      <c r="CQ726" s="104"/>
      <c r="CR726" s="104"/>
      <c r="CS726" s="104"/>
      <c r="CT726" s="104"/>
      <c r="CU726" s="104"/>
      <c r="CV726" s="104"/>
      <c r="CW726" s="104"/>
      <c r="CX726" s="104"/>
      <c r="CY726" s="104"/>
      <c r="CZ726" s="104"/>
      <c r="DA726" s="104"/>
      <c r="DB726" s="104"/>
      <c r="DC726" s="104"/>
      <c r="DD726" s="104"/>
      <c r="DE726" s="104"/>
      <c r="DF726" s="104"/>
      <c r="DG726" s="104"/>
      <c r="DH726" s="104"/>
      <c r="DI726" s="104"/>
      <c r="DJ726" s="104"/>
      <c r="DK726" s="104"/>
      <c r="DL726" s="104"/>
      <c r="DM726" s="104"/>
      <c r="DN726" s="104"/>
      <c r="DO726" s="104"/>
      <c r="DP726" s="104"/>
      <c r="DQ726" s="104"/>
      <c r="DR726" s="104"/>
      <c r="DS726" s="104"/>
      <c r="DT726" s="104"/>
      <c r="DU726" s="104"/>
      <c r="DV726" s="104"/>
      <c r="DW726" s="104"/>
      <c r="DX726" s="104"/>
      <c r="DY726" s="104"/>
      <c r="DZ726" s="104"/>
      <c r="EA726" s="104"/>
      <c r="EB726" s="104"/>
      <c r="EC726" s="104"/>
      <c r="ED726" s="104"/>
      <c r="EE726" s="104"/>
      <c r="EF726" s="104"/>
      <c r="EG726" s="104"/>
      <c r="EH726" s="104"/>
      <c r="EI726" s="104"/>
      <c r="EJ726" s="104"/>
      <c r="EK726" s="104"/>
      <c r="EL726" s="104"/>
      <c r="EM726" s="104"/>
      <c r="EN726" s="104"/>
      <c r="EO726" s="104"/>
      <c r="EP726" s="104"/>
      <c r="EQ726" s="104"/>
      <c r="ER726" s="104"/>
      <c r="ES726" s="104"/>
      <c r="ET726" s="104"/>
      <c r="EU726" s="104"/>
      <c r="EV726" s="104"/>
      <c r="EW726" s="104"/>
      <c r="EX726" s="104"/>
      <c r="EY726" s="104"/>
      <c r="EZ726" s="104"/>
      <c r="FA726" s="104"/>
      <c r="FB726" s="104"/>
      <c r="FC726" s="104"/>
      <c r="FD726" s="104"/>
      <c r="FE726" s="104"/>
      <c r="FF726" s="104"/>
      <c r="FG726" s="104"/>
      <c r="FH726" s="104"/>
      <c r="FI726" s="104"/>
      <c r="FJ726" s="104"/>
      <c r="FK726" s="104"/>
      <c r="FL726" s="104"/>
      <c r="FM726" s="104"/>
      <c r="FN726" s="104"/>
      <c r="FO726" s="104"/>
      <c r="FP726" s="104"/>
      <c r="FQ726" s="104"/>
      <c r="FR726" s="104"/>
      <c r="FS726" s="104"/>
      <c r="FT726" s="104"/>
      <c r="FU726" s="104"/>
      <c r="FV726" s="104"/>
      <c r="FW726" s="104"/>
      <c r="FX726" s="104"/>
      <c r="FY726" s="104"/>
      <c r="FZ726" s="104"/>
      <c r="GA726" s="104"/>
      <c r="GB726" s="104"/>
      <c r="GC726" s="104"/>
      <c r="GD726" s="104"/>
      <c r="GE726" s="104"/>
      <c r="GF726" s="104"/>
      <c r="GG726" s="104"/>
      <c r="GH726" s="104"/>
      <c r="GI726" s="104"/>
      <c r="GJ726" s="104"/>
      <c r="GK726" s="104"/>
      <c r="GL726" s="104"/>
      <c r="GM726" s="104"/>
      <c r="GN726" s="104"/>
      <c r="GO726" s="104"/>
      <c r="GP726" s="104"/>
      <c r="GQ726" s="104"/>
      <c r="GR726" s="104"/>
      <c r="GS726" s="104"/>
      <c r="GT726" s="104"/>
    </row>
    <row r="727" spans="8:202" s="6" customFormat="1">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4"/>
      <c r="AY727" s="104"/>
      <c r="AZ727" s="104"/>
      <c r="BA727" s="104"/>
      <c r="BB727" s="104"/>
      <c r="BC727" s="104"/>
      <c r="BD727" s="104"/>
      <c r="BE727" s="104"/>
      <c r="BF727" s="104"/>
      <c r="BG727" s="104"/>
      <c r="BH727" s="104"/>
      <c r="BI727" s="104"/>
      <c r="BJ727" s="104"/>
      <c r="BK727" s="104"/>
      <c r="BL727" s="104"/>
      <c r="BM727" s="104"/>
      <c r="BN727" s="104"/>
      <c r="BO727" s="104"/>
      <c r="BP727" s="104"/>
      <c r="BQ727" s="104"/>
      <c r="BR727" s="104"/>
      <c r="BS727" s="104"/>
      <c r="BT727" s="104"/>
      <c r="BU727" s="104"/>
      <c r="BV727" s="104"/>
      <c r="BW727" s="104"/>
      <c r="BX727" s="104"/>
      <c r="BY727" s="104"/>
      <c r="BZ727" s="104"/>
      <c r="CA727" s="104"/>
      <c r="CB727" s="104"/>
      <c r="CC727" s="104"/>
      <c r="CD727" s="104"/>
      <c r="CE727" s="104"/>
      <c r="CF727" s="104"/>
      <c r="CG727" s="104"/>
      <c r="CH727" s="104"/>
      <c r="CI727" s="104"/>
      <c r="CJ727" s="104"/>
      <c r="CK727" s="104"/>
      <c r="CL727" s="104"/>
      <c r="CM727" s="104"/>
      <c r="CN727" s="104"/>
      <c r="CO727" s="104"/>
      <c r="CP727" s="104"/>
      <c r="CQ727" s="104"/>
      <c r="CR727" s="104"/>
      <c r="CS727" s="104"/>
      <c r="CT727" s="104"/>
      <c r="CU727" s="104"/>
      <c r="CV727" s="104"/>
      <c r="CW727" s="104"/>
      <c r="CX727" s="104"/>
      <c r="CY727" s="104"/>
      <c r="CZ727" s="104"/>
      <c r="DA727" s="104"/>
      <c r="DB727" s="104"/>
      <c r="DC727" s="104"/>
      <c r="DD727" s="104"/>
      <c r="DE727" s="104"/>
      <c r="DF727" s="104"/>
      <c r="DG727" s="104"/>
      <c r="DH727" s="104"/>
      <c r="DI727" s="104"/>
      <c r="DJ727" s="104"/>
      <c r="DK727" s="104"/>
      <c r="DL727" s="104"/>
      <c r="DM727" s="104"/>
      <c r="DN727" s="104"/>
      <c r="DO727" s="104"/>
      <c r="DP727" s="104"/>
      <c r="DQ727" s="104"/>
      <c r="DR727" s="104"/>
      <c r="DS727" s="104"/>
      <c r="DT727" s="104"/>
      <c r="DU727" s="104"/>
      <c r="DV727" s="104"/>
      <c r="DW727" s="104"/>
      <c r="DX727" s="104"/>
      <c r="DY727" s="104"/>
      <c r="DZ727" s="104"/>
      <c r="EA727" s="104"/>
      <c r="EB727" s="104"/>
      <c r="EC727" s="104"/>
      <c r="ED727" s="104"/>
      <c r="EE727" s="104"/>
      <c r="EF727" s="104"/>
      <c r="EG727" s="104"/>
      <c r="EH727" s="104"/>
      <c r="EI727" s="104"/>
      <c r="EJ727" s="104"/>
      <c r="EK727" s="104"/>
      <c r="EL727" s="104"/>
      <c r="EM727" s="104"/>
      <c r="EN727" s="104"/>
      <c r="EO727" s="104"/>
      <c r="EP727" s="104"/>
      <c r="EQ727" s="104"/>
      <c r="ER727" s="104"/>
      <c r="ES727" s="104"/>
      <c r="ET727" s="104"/>
      <c r="EU727" s="104"/>
      <c r="EV727" s="104"/>
      <c r="EW727" s="104"/>
      <c r="EX727" s="104"/>
      <c r="EY727" s="104"/>
      <c r="EZ727" s="104"/>
      <c r="FA727" s="104"/>
      <c r="FB727" s="104"/>
      <c r="FC727" s="104"/>
      <c r="FD727" s="104"/>
      <c r="FE727" s="104"/>
      <c r="FF727" s="104"/>
      <c r="FG727" s="104"/>
      <c r="FH727" s="104"/>
      <c r="FI727" s="104"/>
      <c r="FJ727" s="104"/>
      <c r="FK727" s="104"/>
      <c r="FL727" s="104"/>
      <c r="FM727" s="104"/>
      <c r="FN727" s="104"/>
      <c r="FO727" s="104"/>
      <c r="FP727" s="104"/>
      <c r="FQ727" s="104"/>
      <c r="FR727" s="104"/>
      <c r="FS727" s="104"/>
      <c r="FT727" s="104"/>
      <c r="FU727" s="104"/>
      <c r="FV727" s="104"/>
      <c r="FW727" s="104"/>
      <c r="FX727" s="104"/>
      <c r="FY727" s="104"/>
      <c r="FZ727" s="104"/>
      <c r="GA727" s="104"/>
      <c r="GB727" s="104"/>
      <c r="GC727" s="104"/>
      <c r="GD727" s="104"/>
      <c r="GE727" s="104"/>
      <c r="GF727" s="104"/>
      <c r="GG727" s="104"/>
      <c r="GH727" s="104"/>
      <c r="GI727" s="104"/>
      <c r="GJ727" s="104"/>
      <c r="GK727" s="104"/>
      <c r="GL727" s="104"/>
      <c r="GM727" s="104"/>
      <c r="GN727" s="104"/>
      <c r="GO727" s="104"/>
      <c r="GP727" s="104"/>
      <c r="GQ727" s="104"/>
      <c r="GR727" s="104"/>
      <c r="GS727" s="104"/>
      <c r="GT727" s="104"/>
    </row>
    <row r="728" spans="8:202" s="6" customFormat="1">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c r="AG728" s="104"/>
      <c r="AH728" s="104"/>
      <c r="AI728" s="104"/>
      <c r="AJ728" s="104"/>
      <c r="AK728" s="104"/>
      <c r="AL728" s="104"/>
      <c r="AM728" s="104"/>
      <c r="AN728" s="104"/>
      <c r="AO728" s="104"/>
      <c r="AP728" s="104"/>
      <c r="AQ728" s="104"/>
      <c r="AR728" s="104"/>
      <c r="AS728" s="104"/>
      <c r="AT728" s="104"/>
      <c r="AU728" s="104"/>
      <c r="AV728" s="104"/>
      <c r="AW728" s="104"/>
      <c r="AX728" s="104"/>
      <c r="AY728" s="104"/>
      <c r="AZ728" s="104"/>
      <c r="BA728" s="104"/>
      <c r="BB728" s="104"/>
      <c r="BC728" s="104"/>
      <c r="BD728" s="104"/>
      <c r="BE728" s="104"/>
      <c r="BF728" s="104"/>
      <c r="BG728" s="104"/>
      <c r="BH728" s="104"/>
      <c r="BI728" s="104"/>
      <c r="BJ728" s="104"/>
      <c r="BK728" s="104"/>
      <c r="BL728" s="104"/>
      <c r="BM728" s="104"/>
      <c r="BN728" s="104"/>
      <c r="BO728" s="104"/>
      <c r="BP728" s="104"/>
      <c r="BQ728" s="104"/>
      <c r="BR728" s="104"/>
      <c r="BS728" s="104"/>
      <c r="BT728" s="104"/>
      <c r="BU728" s="104"/>
      <c r="BV728" s="104"/>
      <c r="BW728" s="104"/>
      <c r="BX728" s="104"/>
      <c r="BY728" s="104"/>
      <c r="BZ728" s="104"/>
      <c r="CA728" s="104"/>
      <c r="CB728" s="104"/>
      <c r="CC728" s="104"/>
      <c r="CD728" s="104"/>
      <c r="CE728" s="104"/>
      <c r="CF728" s="104"/>
      <c r="CG728" s="104"/>
      <c r="CH728" s="104"/>
      <c r="CI728" s="104"/>
      <c r="CJ728" s="104"/>
      <c r="CK728" s="104"/>
      <c r="CL728" s="104"/>
      <c r="CM728" s="104"/>
      <c r="CN728" s="104"/>
      <c r="CO728" s="104"/>
      <c r="CP728" s="104"/>
      <c r="CQ728" s="104"/>
      <c r="CR728" s="104"/>
      <c r="CS728" s="104"/>
      <c r="CT728" s="104"/>
      <c r="CU728" s="104"/>
      <c r="CV728" s="104"/>
      <c r="CW728" s="104"/>
      <c r="CX728" s="104"/>
      <c r="CY728" s="104"/>
      <c r="CZ728" s="104"/>
      <c r="DA728" s="104"/>
      <c r="DB728" s="104"/>
      <c r="DC728" s="104"/>
      <c r="DD728" s="104"/>
      <c r="DE728" s="104"/>
      <c r="DF728" s="104"/>
      <c r="DG728" s="104"/>
      <c r="DH728" s="104"/>
      <c r="DI728" s="104"/>
      <c r="DJ728" s="104"/>
      <c r="DK728" s="104"/>
      <c r="DL728" s="104"/>
      <c r="DM728" s="104"/>
      <c r="DN728" s="104"/>
      <c r="DO728" s="104"/>
      <c r="DP728" s="104"/>
      <c r="DQ728" s="104"/>
      <c r="DR728" s="104"/>
      <c r="DS728" s="104"/>
      <c r="DT728" s="104"/>
      <c r="DU728" s="104"/>
      <c r="DV728" s="104"/>
      <c r="DW728" s="104"/>
      <c r="DX728" s="104"/>
      <c r="DY728" s="104"/>
      <c r="DZ728" s="104"/>
      <c r="EA728" s="104"/>
      <c r="EB728" s="104"/>
      <c r="EC728" s="104"/>
      <c r="ED728" s="104"/>
      <c r="EE728" s="104"/>
      <c r="EF728" s="104"/>
      <c r="EG728" s="104"/>
      <c r="EH728" s="104"/>
      <c r="EI728" s="104"/>
      <c r="EJ728" s="104"/>
      <c r="EK728" s="104"/>
      <c r="EL728" s="104"/>
      <c r="EM728" s="104"/>
      <c r="EN728" s="104"/>
      <c r="EO728" s="104"/>
      <c r="EP728" s="104"/>
      <c r="EQ728" s="104"/>
      <c r="ER728" s="104"/>
      <c r="ES728" s="104"/>
      <c r="ET728" s="104"/>
      <c r="EU728" s="104"/>
      <c r="EV728" s="104"/>
      <c r="EW728" s="104"/>
      <c r="EX728" s="104"/>
      <c r="EY728" s="104"/>
      <c r="EZ728" s="104"/>
      <c r="FA728" s="104"/>
      <c r="FB728" s="104"/>
      <c r="FC728" s="104"/>
      <c r="FD728" s="104"/>
      <c r="FE728" s="104"/>
      <c r="FF728" s="104"/>
      <c r="FG728" s="104"/>
      <c r="FH728" s="104"/>
      <c r="FI728" s="104"/>
      <c r="FJ728" s="104"/>
      <c r="FK728" s="104"/>
      <c r="FL728" s="104"/>
      <c r="FM728" s="104"/>
      <c r="FN728" s="104"/>
      <c r="FO728" s="104"/>
      <c r="FP728" s="104"/>
      <c r="FQ728" s="104"/>
      <c r="FR728" s="104"/>
      <c r="FS728" s="104"/>
      <c r="FT728" s="104"/>
      <c r="FU728" s="104"/>
      <c r="FV728" s="104"/>
      <c r="FW728" s="104"/>
      <c r="FX728" s="104"/>
      <c r="FY728" s="104"/>
      <c r="FZ728" s="104"/>
      <c r="GA728" s="104"/>
      <c r="GB728" s="104"/>
      <c r="GC728" s="104"/>
      <c r="GD728" s="104"/>
      <c r="GE728" s="104"/>
      <c r="GF728" s="104"/>
      <c r="GG728" s="104"/>
      <c r="GH728" s="104"/>
      <c r="GI728" s="104"/>
      <c r="GJ728" s="104"/>
      <c r="GK728" s="104"/>
      <c r="GL728" s="104"/>
      <c r="GM728" s="104"/>
      <c r="GN728" s="104"/>
      <c r="GO728" s="104"/>
      <c r="GP728" s="104"/>
      <c r="GQ728" s="104"/>
      <c r="GR728" s="104"/>
      <c r="GS728" s="104"/>
      <c r="GT728" s="104"/>
    </row>
    <row r="729" spans="8:202" s="6" customFormat="1">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c r="AG729" s="104"/>
      <c r="AH729" s="104"/>
      <c r="AI729" s="104"/>
      <c r="AJ729" s="104"/>
      <c r="AK729" s="104"/>
      <c r="AL729" s="104"/>
      <c r="AM729" s="104"/>
      <c r="AN729" s="104"/>
      <c r="AO729" s="104"/>
      <c r="AP729" s="104"/>
      <c r="AQ729" s="104"/>
      <c r="AR729" s="104"/>
      <c r="AS729" s="104"/>
      <c r="AT729" s="104"/>
      <c r="AU729" s="104"/>
      <c r="AV729" s="104"/>
      <c r="AW729" s="104"/>
      <c r="AX729" s="104"/>
      <c r="AY729" s="104"/>
      <c r="AZ729" s="104"/>
      <c r="BA729" s="104"/>
      <c r="BB729" s="104"/>
      <c r="BC729" s="104"/>
      <c r="BD729" s="104"/>
      <c r="BE729" s="104"/>
      <c r="BF729" s="104"/>
      <c r="BG729" s="104"/>
      <c r="BH729" s="104"/>
      <c r="BI729" s="104"/>
      <c r="BJ729" s="104"/>
      <c r="BK729" s="104"/>
      <c r="BL729" s="104"/>
      <c r="BM729" s="104"/>
      <c r="BN729" s="104"/>
      <c r="BO729" s="104"/>
      <c r="BP729" s="104"/>
      <c r="BQ729" s="104"/>
      <c r="BR729" s="104"/>
      <c r="BS729" s="104"/>
      <c r="BT729" s="104"/>
      <c r="BU729" s="104"/>
      <c r="BV729" s="104"/>
      <c r="BW729" s="104"/>
      <c r="BX729" s="104"/>
      <c r="BY729" s="104"/>
      <c r="BZ729" s="104"/>
      <c r="CA729" s="104"/>
      <c r="CB729" s="104"/>
      <c r="CC729" s="104"/>
      <c r="CD729" s="104"/>
      <c r="CE729" s="104"/>
      <c r="CF729" s="104"/>
      <c r="CG729" s="104"/>
      <c r="CH729" s="104"/>
      <c r="CI729" s="104"/>
      <c r="CJ729" s="104"/>
      <c r="CK729" s="104"/>
      <c r="CL729" s="104"/>
      <c r="CM729" s="104"/>
      <c r="CN729" s="104"/>
      <c r="CO729" s="104"/>
      <c r="CP729" s="104"/>
      <c r="CQ729" s="104"/>
      <c r="CR729" s="104"/>
      <c r="CS729" s="104"/>
      <c r="CT729" s="104"/>
      <c r="CU729" s="104"/>
      <c r="CV729" s="104"/>
      <c r="CW729" s="104"/>
      <c r="CX729" s="104"/>
      <c r="CY729" s="104"/>
      <c r="CZ729" s="104"/>
      <c r="DA729" s="104"/>
      <c r="DB729" s="104"/>
      <c r="DC729" s="104"/>
      <c r="DD729" s="104"/>
      <c r="DE729" s="104"/>
      <c r="DF729" s="104"/>
      <c r="DG729" s="104"/>
      <c r="DH729" s="104"/>
      <c r="DI729" s="104"/>
      <c r="DJ729" s="104"/>
      <c r="DK729" s="104"/>
      <c r="DL729" s="104"/>
      <c r="DM729" s="104"/>
      <c r="DN729" s="104"/>
      <c r="DO729" s="104"/>
      <c r="DP729" s="104"/>
      <c r="DQ729" s="104"/>
      <c r="DR729" s="104"/>
      <c r="DS729" s="104"/>
      <c r="DT729" s="104"/>
      <c r="DU729" s="104"/>
      <c r="DV729" s="104"/>
      <c r="DW729" s="104"/>
      <c r="DX729" s="104"/>
      <c r="DY729" s="104"/>
      <c r="DZ729" s="104"/>
      <c r="EA729" s="104"/>
      <c r="EB729" s="104"/>
      <c r="EC729" s="104"/>
      <c r="ED729" s="104"/>
      <c r="EE729" s="104"/>
      <c r="EF729" s="104"/>
      <c r="EG729" s="104"/>
      <c r="EH729" s="104"/>
      <c r="EI729" s="104"/>
      <c r="EJ729" s="104"/>
      <c r="EK729" s="104"/>
      <c r="EL729" s="104"/>
      <c r="EM729" s="104"/>
      <c r="EN729" s="104"/>
      <c r="EO729" s="104"/>
      <c r="EP729" s="104"/>
      <c r="EQ729" s="104"/>
      <c r="ER729" s="104"/>
      <c r="ES729" s="104"/>
      <c r="ET729" s="104"/>
      <c r="EU729" s="104"/>
      <c r="EV729" s="104"/>
      <c r="EW729" s="104"/>
      <c r="EX729" s="104"/>
      <c r="EY729" s="104"/>
      <c r="EZ729" s="104"/>
      <c r="FA729" s="104"/>
      <c r="FB729" s="104"/>
      <c r="FC729" s="104"/>
      <c r="FD729" s="104"/>
      <c r="FE729" s="104"/>
      <c r="FF729" s="104"/>
      <c r="FG729" s="104"/>
      <c r="FH729" s="104"/>
      <c r="FI729" s="104"/>
      <c r="FJ729" s="104"/>
      <c r="FK729" s="104"/>
      <c r="FL729" s="104"/>
      <c r="FM729" s="104"/>
      <c r="FN729" s="104"/>
      <c r="FO729" s="104"/>
      <c r="FP729" s="104"/>
      <c r="FQ729" s="104"/>
      <c r="FR729" s="104"/>
      <c r="FS729" s="104"/>
      <c r="FT729" s="104"/>
      <c r="FU729" s="104"/>
      <c r="FV729" s="104"/>
      <c r="FW729" s="104"/>
      <c r="FX729" s="104"/>
      <c r="FY729" s="104"/>
      <c r="FZ729" s="104"/>
      <c r="GA729" s="104"/>
      <c r="GB729" s="104"/>
      <c r="GC729" s="104"/>
      <c r="GD729" s="104"/>
      <c r="GE729" s="104"/>
      <c r="GF729" s="104"/>
      <c r="GG729" s="104"/>
      <c r="GH729" s="104"/>
      <c r="GI729" s="104"/>
      <c r="GJ729" s="104"/>
      <c r="GK729" s="104"/>
      <c r="GL729" s="104"/>
      <c r="GM729" s="104"/>
      <c r="GN729" s="104"/>
      <c r="GO729" s="104"/>
      <c r="GP729" s="104"/>
      <c r="GQ729" s="104"/>
      <c r="GR729" s="104"/>
      <c r="GS729" s="104"/>
      <c r="GT729" s="104"/>
    </row>
    <row r="730" spans="8:202" s="6" customFormat="1">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c r="BB730" s="104"/>
      <c r="BC730" s="104"/>
      <c r="BD730" s="104"/>
      <c r="BE730" s="104"/>
      <c r="BF730" s="104"/>
      <c r="BG730" s="104"/>
      <c r="BH730" s="104"/>
      <c r="BI730" s="104"/>
      <c r="BJ730" s="104"/>
      <c r="BK730" s="104"/>
      <c r="BL730" s="104"/>
      <c r="BM730" s="104"/>
      <c r="BN730" s="104"/>
      <c r="BO730" s="104"/>
      <c r="BP730" s="104"/>
      <c r="BQ730" s="104"/>
      <c r="BR730" s="104"/>
      <c r="BS730" s="104"/>
      <c r="BT730" s="104"/>
      <c r="BU730" s="104"/>
      <c r="BV730" s="104"/>
      <c r="BW730" s="104"/>
      <c r="BX730" s="104"/>
      <c r="BY730" s="104"/>
      <c r="BZ730" s="104"/>
      <c r="CA730" s="104"/>
      <c r="CB730" s="104"/>
      <c r="CC730" s="104"/>
      <c r="CD730" s="104"/>
      <c r="CE730" s="104"/>
      <c r="CF730" s="104"/>
      <c r="CG730" s="104"/>
      <c r="CH730" s="104"/>
      <c r="CI730" s="104"/>
      <c r="CJ730" s="104"/>
      <c r="CK730" s="104"/>
      <c r="CL730" s="104"/>
      <c r="CM730" s="104"/>
      <c r="CN730" s="104"/>
      <c r="CO730" s="104"/>
      <c r="CP730" s="104"/>
      <c r="CQ730" s="104"/>
      <c r="CR730" s="104"/>
      <c r="CS730" s="104"/>
      <c r="CT730" s="104"/>
      <c r="CU730" s="104"/>
      <c r="CV730" s="104"/>
      <c r="CW730" s="104"/>
      <c r="CX730" s="104"/>
      <c r="CY730" s="104"/>
      <c r="CZ730" s="104"/>
      <c r="DA730" s="104"/>
      <c r="DB730" s="104"/>
      <c r="DC730" s="104"/>
      <c r="DD730" s="104"/>
      <c r="DE730" s="104"/>
      <c r="DF730" s="104"/>
      <c r="DG730" s="104"/>
      <c r="DH730" s="104"/>
      <c r="DI730" s="104"/>
      <c r="DJ730" s="104"/>
      <c r="DK730" s="104"/>
      <c r="DL730" s="104"/>
      <c r="DM730" s="104"/>
      <c r="DN730" s="104"/>
      <c r="DO730" s="104"/>
      <c r="DP730" s="104"/>
      <c r="DQ730" s="104"/>
      <c r="DR730" s="104"/>
      <c r="DS730" s="104"/>
      <c r="DT730" s="104"/>
      <c r="DU730" s="104"/>
      <c r="DV730" s="104"/>
      <c r="DW730" s="104"/>
      <c r="DX730" s="104"/>
      <c r="DY730" s="104"/>
      <c r="DZ730" s="104"/>
      <c r="EA730" s="104"/>
      <c r="EB730" s="104"/>
      <c r="EC730" s="104"/>
      <c r="ED730" s="104"/>
      <c r="EE730" s="104"/>
      <c r="EF730" s="104"/>
      <c r="EG730" s="104"/>
      <c r="EH730" s="104"/>
      <c r="EI730" s="104"/>
      <c r="EJ730" s="104"/>
      <c r="EK730" s="104"/>
      <c r="EL730" s="104"/>
      <c r="EM730" s="104"/>
      <c r="EN730" s="104"/>
      <c r="EO730" s="104"/>
      <c r="EP730" s="104"/>
      <c r="EQ730" s="104"/>
      <c r="ER730" s="104"/>
      <c r="ES730" s="104"/>
      <c r="ET730" s="104"/>
      <c r="EU730" s="104"/>
      <c r="EV730" s="104"/>
      <c r="EW730" s="104"/>
      <c r="EX730" s="104"/>
      <c r="EY730" s="104"/>
      <c r="EZ730" s="104"/>
      <c r="FA730" s="104"/>
      <c r="FB730" s="104"/>
      <c r="FC730" s="104"/>
      <c r="FD730" s="104"/>
      <c r="FE730" s="104"/>
      <c r="FF730" s="104"/>
      <c r="FG730" s="104"/>
      <c r="FH730" s="104"/>
      <c r="FI730" s="104"/>
      <c r="FJ730" s="104"/>
      <c r="FK730" s="104"/>
      <c r="FL730" s="104"/>
      <c r="FM730" s="104"/>
      <c r="FN730" s="104"/>
      <c r="FO730" s="104"/>
      <c r="FP730" s="104"/>
      <c r="FQ730" s="104"/>
      <c r="FR730" s="104"/>
      <c r="FS730" s="104"/>
      <c r="FT730" s="104"/>
      <c r="FU730" s="104"/>
      <c r="FV730" s="104"/>
      <c r="FW730" s="104"/>
      <c r="FX730" s="104"/>
      <c r="FY730" s="104"/>
      <c r="FZ730" s="104"/>
      <c r="GA730" s="104"/>
      <c r="GB730" s="104"/>
      <c r="GC730" s="104"/>
      <c r="GD730" s="104"/>
      <c r="GE730" s="104"/>
      <c r="GF730" s="104"/>
      <c r="GG730" s="104"/>
      <c r="GH730" s="104"/>
      <c r="GI730" s="104"/>
      <c r="GJ730" s="104"/>
      <c r="GK730" s="104"/>
      <c r="GL730" s="104"/>
      <c r="GM730" s="104"/>
      <c r="GN730" s="104"/>
      <c r="GO730" s="104"/>
      <c r="GP730" s="104"/>
      <c r="GQ730" s="104"/>
      <c r="GR730" s="104"/>
      <c r="GS730" s="104"/>
      <c r="GT730" s="104"/>
    </row>
    <row r="731" spans="8:202" s="6" customFormat="1">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c r="AG731" s="104"/>
      <c r="AH731" s="104"/>
      <c r="AI731" s="104"/>
      <c r="AJ731" s="104"/>
      <c r="AK731" s="104"/>
      <c r="AL731" s="104"/>
      <c r="AM731" s="104"/>
      <c r="AN731" s="104"/>
      <c r="AO731" s="104"/>
      <c r="AP731" s="104"/>
      <c r="AQ731" s="104"/>
      <c r="AR731" s="104"/>
      <c r="AS731" s="104"/>
      <c r="AT731" s="104"/>
      <c r="AU731" s="104"/>
      <c r="AV731" s="104"/>
      <c r="AW731" s="104"/>
      <c r="AX731" s="104"/>
      <c r="AY731" s="104"/>
      <c r="AZ731" s="104"/>
      <c r="BA731" s="104"/>
      <c r="BB731" s="104"/>
      <c r="BC731" s="104"/>
      <c r="BD731" s="104"/>
      <c r="BE731" s="104"/>
      <c r="BF731" s="104"/>
      <c r="BG731" s="104"/>
      <c r="BH731" s="104"/>
      <c r="BI731" s="104"/>
      <c r="BJ731" s="104"/>
      <c r="BK731" s="104"/>
      <c r="BL731" s="104"/>
      <c r="BM731" s="104"/>
      <c r="BN731" s="104"/>
      <c r="BO731" s="104"/>
      <c r="BP731" s="104"/>
      <c r="BQ731" s="104"/>
      <c r="BR731" s="104"/>
      <c r="BS731" s="104"/>
      <c r="BT731" s="104"/>
      <c r="BU731" s="104"/>
      <c r="BV731" s="104"/>
      <c r="BW731" s="104"/>
      <c r="BX731" s="104"/>
      <c r="BY731" s="104"/>
      <c r="BZ731" s="104"/>
      <c r="CA731" s="104"/>
      <c r="CB731" s="104"/>
      <c r="CC731" s="104"/>
      <c r="CD731" s="104"/>
      <c r="CE731" s="104"/>
      <c r="CF731" s="104"/>
      <c r="CG731" s="104"/>
      <c r="CH731" s="104"/>
      <c r="CI731" s="104"/>
      <c r="CJ731" s="104"/>
      <c r="CK731" s="104"/>
      <c r="CL731" s="104"/>
      <c r="CM731" s="104"/>
      <c r="CN731" s="104"/>
      <c r="CO731" s="104"/>
      <c r="CP731" s="104"/>
      <c r="CQ731" s="104"/>
      <c r="CR731" s="104"/>
      <c r="CS731" s="104"/>
      <c r="CT731" s="104"/>
      <c r="CU731" s="104"/>
      <c r="CV731" s="104"/>
      <c r="CW731" s="104"/>
      <c r="CX731" s="104"/>
      <c r="CY731" s="104"/>
      <c r="CZ731" s="104"/>
      <c r="DA731" s="104"/>
      <c r="DB731" s="104"/>
      <c r="DC731" s="104"/>
      <c r="DD731" s="104"/>
      <c r="DE731" s="104"/>
      <c r="DF731" s="104"/>
      <c r="DG731" s="104"/>
      <c r="DH731" s="104"/>
      <c r="DI731" s="104"/>
      <c r="DJ731" s="104"/>
      <c r="DK731" s="104"/>
      <c r="DL731" s="104"/>
      <c r="DM731" s="104"/>
      <c r="DN731" s="104"/>
      <c r="DO731" s="104"/>
      <c r="DP731" s="104"/>
      <c r="DQ731" s="104"/>
      <c r="DR731" s="104"/>
      <c r="DS731" s="104"/>
      <c r="DT731" s="104"/>
      <c r="DU731" s="104"/>
      <c r="DV731" s="104"/>
      <c r="DW731" s="104"/>
      <c r="DX731" s="104"/>
      <c r="DY731" s="104"/>
      <c r="DZ731" s="104"/>
      <c r="EA731" s="104"/>
      <c r="EB731" s="104"/>
      <c r="EC731" s="104"/>
      <c r="ED731" s="104"/>
      <c r="EE731" s="104"/>
      <c r="EF731" s="104"/>
      <c r="EG731" s="104"/>
      <c r="EH731" s="104"/>
      <c r="EI731" s="104"/>
      <c r="EJ731" s="104"/>
      <c r="EK731" s="104"/>
      <c r="EL731" s="104"/>
      <c r="EM731" s="104"/>
      <c r="EN731" s="104"/>
      <c r="EO731" s="104"/>
      <c r="EP731" s="104"/>
      <c r="EQ731" s="104"/>
      <c r="ER731" s="104"/>
      <c r="ES731" s="104"/>
      <c r="ET731" s="104"/>
      <c r="EU731" s="104"/>
      <c r="EV731" s="104"/>
      <c r="EW731" s="104"/>
      <c r="EX731" s="104"/>
      <c r="EY731" s="104"/>
      <c r="EZ731" s="104"/>
      <c r="FA731" s="104"/>
      <c r="FB731" s="104"/>
      <c r="FC731" s="104"/>
      <c r="FD731" s="104"/>
      <c r="FE731" s="104"/>
      <c r="FF731" s="104"/>
      <c r="FG731" s="104"/>
      <c r="FH731" s="104"/>
      <c r="FI731" s="104"/>
      <c r="FJ731" s="104"/>
      <c r="FK731" s="104"/>
      <c r="FL731" s="104"/>
      <c r="FM731" s="104"/>
      <c r="FN731" s="104"/>
      <c r="FO731" s="104"/>
      <c r="FP731" s="104"/>
      <c r="FQ731" s="104"/>
      <c r="FR731" s="104"/>
      <c r="FS731" s="104"/>
      <c r="FT731" s="104"/>
      <c r="FU731" s="104"/>
      <c r="FV731" s="104"/>
      <c r="FW731" s="104"/>
      <c r="FX731" s="104"/>
      <c r="FY731" s="104"/>
      <c r="FZ731" s="104"/>
      <c r="GA731" s="104"/>
      <c r="GB731" s="104"/>
      <c r="GC731" s="104"/>
      <c r="GD731" s="104"/>
      <c r="GE731" s="104"/>
      <c r="GF731" s="104"/>
      <c r="GG731" s="104"/>
      <c r="GH731" s="104"/>
      <c r="GI731" s="104"/>
      <c r="GJ731" s="104"/>
      <c r="GK731" s="104"/>
      <c r="GL731" s="104"/>
      <c r="GM731" s="104"/>
      <c r="GN731" s="104"/>
      <c r="GO731" s="104"/>
      <c r="GP731" s="104"/>
      <c r="GQ731" s="104"/>
      <c r="GR731" s="104"/>
      <c r="GS731" s="104"/>
      <c r="GT731" s="104"/>
    </row>
    <row r="732" spans="8:202" s="6" customFormat="1">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c r="AG732" s="104"/>
      <c r="AH732" s="104"/>
      <c r="AI732" s="104"/>
      <c r="AJ732" s="104"/>
      <c r="AK732" s="104"/>
      <c r="AL732" s="104"/>
      <c r="AM732" s="104"/>
      <c r="AN732" s="104"/>
      <c r="AO732" s="104"/>
      <c r="AP732" s="104"/>
      <c r="AQ732" s="104"/>
      <c r="AR732" s="104"/>
      <c r="AS732" s="104"/>
      <c r="AT732" s="104"/>
      <c r="AU732" s="104"/>
      <c r="AV732" s="104"/>
      <c r="AW732" s="104"/>
      <c r="AX732" s="104"/>
      <c r="AY732" s="104"/>
      <c r="AZ732" s="104"/>
      <c r="BA732" s="104"/>
      <c r="BB732" s="104"/>
      <c r="BC732" s="104"/>
      <c r="BD732" s="104"/>
      <c r="BE732" s="104"/>
      <c r="BF732" s="104"/>
      <c r="BG732" s="104"/>
      <c r="BH732" s="104"/>
      <c r="BI732" s="104"/>
      <c r="BJ732" s="104"/>
      <c r="BK732" s="104"/>
      <c r="BL732" s="104"/>
      <c r="BM732" s="104"/>
      <c r="BN732" s="104"/>
      <c r="BO732" s="104"/>
      <c r="BP732" s="104"/>
      <c r="BQ732" s="104"/>
      <c r="BR732" s="104"/>
      <c r="BS732" s="104"/>
      <c r="BT732" s="104"/>
      <c r="BU732" s="104"/>
      <c r="BV732" s="104"/>
      <c r="BW732" s="104"/>
      <c r="BX732" s="104"/>
      <c r="BY732" s="104"/>
      <c r="BZ732" s="104"/>
      <c r="CA732" s="104"/>
      <c r="CB732" s="104"/>
      <c r="CC732" s="104"/>
      <c r="CD732" s="104"/>
      <c r="CE732" s="104"/>
      <c r="CF732" s="104"/>
      <c r="CG732" s="104"/>
      <c r="CH732" s="104"/>
      <c r="CI732" s="104"/>
      <c r="CJ732" s="104"/>
      <c r="CK732" s="104"/>
      <c r="CL732" s="104"/>
      <c r="CM732" s="104"/>
      <c r="CN732" s="104"/>
      <c r="CO732" s="104"/>
      <c r="CP732" s="104"/>
      <c r="CQ732" s="104"/>
      <c r="CR732" s="104"/>
      <c r="CS732" s="104"/>
      <c r="CT732" s="104"/>
      <c r="CU732" s="104"/>
      <c r="CV732" s="104"/>
      <c r="CW732" s="104"/>
      <c r="CX732" s="104"/>
      <c r="CY732" s="104"/>
      <c r="CZ732" s="104"/>
      <c r="DA732" s="104"/>
      <c r="DB732" s="104"/>
      <c r="DC732" s="104"/>
      <c r="DD732" s="104"/>
      <c r="DE732" s="104"/>
      <c r="DF732" s="104"/>
      <c r="DG732" s="104"/>
      <c r="DH732" s="104"/>
      <c r="DI732" s="104"/>
      <c r="DJ732" s="104"/>
      <c r="DK732" s="104"/>
      <c r="DL732" s="104"/>
      <c r="DM732" s="104"/>
      <c r="DN732" s="104"/>
      <c r="DO732" s="104"/>
      <c r="DP732" s="104"/>
      <c r="DQ732" s="104"/>
      <c r="DR732" s="104"/>
      <c r="DS732" s="104"/>
      <c r="DT732" s="104"/>
      <c r="DU732" s="104"/>
      <c r="DV732" s="104"/>
      <c r="DW732" s="104"/>
      <c r="DX732" s="104"/>
      <c r="DY732" s="104"/>
      <c r="DZ732" s="104"/>
      <c r="EA732" s="104"/>
      <c r="EB732" s="104"/>
      <c r="EC732" s="104"/>
      <c r="ED732" s="104"/>
      <c r="EE732" s="104"/>
      <c r="EF732" s="104"/>
      <c r="EG732" s="104"/>
      <c r="EH732" s="104"/>
      <c r="EI732" s="104"/>
      <c r="EJ732" s="104"/>
      <c r="EK732" s="104"/>
      <c r="EL732" s="104"/>
      <c r="EM732" s="104"/>
      <c r="EN732" s="104"/>
      <c r="EO732" s="104"/>
      <c r="EP732" s="104"/>
      <c r="EQ732" s="104"/>
      <c r="ER732" s="104"/>
      <c r="ES732" s="104"/>
      <c r="ET732" s="104"/>
      <c r="EU732" s="104"/>
      <c r="EV732" s="104"/>
      <c r="EW732" s="104"/>
      <c r="EX732" s="104"/>
      <c r="EY732" s="104"/>
      <c r="EZ732" s="104"/>
      <c r="FA732" s="104"/>
      <c r="FB732" s="104"/>
      <c r="FC732" s="104"/>
      <c r="FD732" s="104"/>
      <c r="FE732" s="104"/>
      <c r="FF732" s="104"/>
      <c r="FG732" s="104"/>
      <c r="FH732" s="104"/>
      <c r="FI732" s="104"/>
      <c r="FJ732" s="104"/>
      <c r="FK732" s="104"/>
      <c r="FL732" s="104"/>
      <c r="FM732" s="104"/>
      <c r="FN732" s="104"/>
      <c r="FO732" s="104"/>
      <c r="FP732" s="104"/>
      <c r="FQ732" s="104"/>
      <c r="FR732" s="104"/>
      <c r="FS732" s="104"/>
      <c r="FT732" s="104"/>
      <c r="FU732" s="104"/>
      <c r="FV732" s="104"/>
      <c r="FW732" s="104"/>
      <c r="FX732" s="104"/>
      <c r="FY732" s="104"/>
      <c r="FZ732" s="104"/>
      <c r="GA732" s="104"/>
      <c r="GB732" s="104"/>
      <c r="GC732" s="104"/>
      <c r="GD732" s="104"/>
      <c r="GE732" s="104"/>
      <c r="GF732" s="104"/>
      <c r="GG732" s="104"/>
      <c r="GH732" s="104"/>
      <c r="GI732" s="104"/>
      <c r="GJ732" s="104"/>
      <c r="GK732" s="104"/>
      <c r="GL732" s="104"/>
      <c r="GM732" s="104"/>
      <c r="GN732" s="104"/>
      <c r="GO732" s="104"/>
      <c r="GP732" s="104"/>
      <c r="GQ732" s="104"/>
      <c r="GR732" s="104"/>
      <c r="GS732" s="104"/>
      <c r="GT732" s="104"/>
    </row>
    <row r="733" spans="8:202" s="6" customFormat="1">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c r="AG733" s="104"/>
      <c r="AH733" s="104"/>
      <c r="AI733" s="104"/>
      <c r="AJ733" s="104"/>
      <c r="AK733" s="104"/>
      <c r="AL733" s="104"/>
      <c r="AM733" s="104"/>
      <c r="AN733" s="104"/>
      <c r="AO733" s="104"/>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104"/>
      <c r="BU733" s="104"/>
      <c r="BV733" s="104"/>
      <c r="BW733" s="104"/>
      <c r="BX733" s="104"/>
      <c r="BY733" s="104"/>
      <c r="BZ733" s="104"/>
      <c r="CA733" s="104"/>
      <c r="CB733" s="104"/>
      <c r="CC733" s="104"/>
      <c r="CD733" s="104"/>
      <c r="CE733" s="104"/>
      <c r="CF733" s="104"/>
      <c r="CG733" s="104"/>
      <c r="CH733" s="104"/>
      <c r="CI733" s="104"/>
      <c r="CJ733" s="104"/>
      <c r="CK733" s="104"/>
      <c r="CL733" s="104"/>
      <c r="CM733" s="104"/>
      <c r="CN733" s="104"/>
      <c r="CO733" s="104"/>
      <c r="CP733" s="104"/>
      <c r="CQ733" s="104"/>
      <c r="CR733" s="104"/>
      <c r="CS733" s="104"/>
      <c r="CT733" s="104"/>
      <c r="CU733" s="104"/>
      <c r="CV733" s="104"/>
      <c r="CW733" s="104"/>
      <c r="CX733" s="104"/>
      <c r="CY733" s="104"/>
      <c r="CZ733" s="104"/>
      <c r="DA733" s="104"/>
      <c r="DB733" s="104"/>
      <c r="DC733" s="104"/>
      <c r="DD733" s="104"/>
      <c r="DE733" s="104"/>
      <c r="DF733" s="104"/>
      <c r="DG733" s="104"/>
      <c r="DH733" s="104"/>
      <c r="DI733" s="104"/>
      <c r="DJ733" s="104"/>
      <c r="DK733" s="104"/>
      <c r="DL733" s="104"/>
      <c r="DM733" s="104"/>
      <c r="DN733" s="104"/>
      <c r="DO733" s="104"/>
      <c r="DP733" s="104"/>
      <c r="DQ733" s="104"/>
      <c r="DR733" s="104"/>
      <c r="DS733" s="104"/>
      <c r="DT733" s="104"/>
      <c r="DU733" s="104"/>
      <c r="DV733" s="104"/>
      <c r="DW733" s="104"/>
      <c r="DX733" s="104"/>
      <c r="DY733" s="104"/>
      <c r="DZ733" s="104"/>
      <c r="EA733" s="104"/>
      <c r="EB733" s="104"/>
      <c r="EC733" s="104"/>
      <c r="ED733" s="104"/>
      <c r="EE733" s="104"/>
      <c r="EF733" s="104"/>
      <c r="EG733" s="104"/>
      <c r="EH733" s="104"/>
      <c r="EI733" s="104"/>
      <c r="EJ733" s="104"/>
      <c r="EK733" s="104"/>
      <c r="EL733" s="104"/>
      <c r="EM733" s="104"/>
      <c r="EN733" s="104"/>
      <c r="EO733" s="104"/>
      <c r="EP733" s="104"/>
      <c r="EQ733" s="104"/>
      <c r="ER733" s="104"/>
      <c r="ES733" s="104"/>
      <c r="ET733" s="104"/>
      <c r="EU733" s="104"/>
      <c r="EV733" s="104"/>
      <c r="EW733" s="104"/>
      <c r="EX733" s="104"/>
      <c r="EY733" s="104"/>
      <c r="EZ733" s="104"/>
      <c r="FA733" s="104"/>
      <c r="FB733" s="104"/>
      <c r="FC733" s="104"/>
      <c r="FD733" s="104"/>
      <c r="FE733" s="104"/>
      <c r="FF733" s="104"/>
      <c r="FG733" s="104"/>
      <c r="FH733" s="104"/>
      <c r="FI733" s="104"/>
      <c r="FJ733" s="104"/>
      <c r="FK733" s="104"/>
      <c r="FL733" s="104"/>
      <c r="FM733" s="104"/>
      <c r="FN733" s="104"/>
      <c r="FO733" s="104"/>
      <c r="FP733" s="104"/>
      <c r="FQ733" s="104"/>
      <c r="FR733" s="104"/>
      <c r="FS733" s="104"/>
      <c r="FT733" s="104"/>
      <c r="FU733" s="104"/>
      <c r="FV733" s="104"/>
      <c r="FW733" s="104"/>
      <c r="FX733" s="104"/>
      <c r="FY733" s="104"/>
      <c r="FZ733" s="104"/>
      <c r="GA733" s="104"/>
      <c r="GB733" s="104"/>
      <c r="GC733" s="104"/>
      <c r="GD733" s="104"/>
      <c r="GE733" s="104"/>
      <c r="GF733" s="104"/>
      <c r="GG733" s="104"/>
      <c r="GH733" s="104"/>
      <c r="GI733" s="104"/>
      <c r="GJ733" s="104"/>
      <c r="GK733" s="104"/>
      <c r="GL733" s="104"/>
      <c r="GM733" s="104"/>
      <c r="GN733" s="104"/>
      <c r="GO733" s="104"/>
      <c r="GP733" s="104"/>
      <c r="GQ733" s="104"/>
      <c r="GR733" s="104"/>
      <c r="GS733" s="104"/>
      <c r="GT733" s="104"/>
    </row>
    <row r="734" spans="8:202" s="6" customFormat="1">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c r="AG734" s="104"/>
      <c r="AH734" s="104"/>
      <c r="AI734" s="104"/>
      <c r="AJ734" s="104"/>
      <c r="AK734" s="104"/>
      <c r="AL734" s="104"/>
      <c r="AM734" s="104"/>
      <c r="AN734" s="104"/>
      <c r="AO734" s="104"/>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104"/>
      <c r="BU734" s="104"/>
      <c r="BV734" s="104"/>
      <c r="BW734" s="104"/>
      <c r="BX734" s="104"/>
      <c r="BY734" s="104"/>
      <c r="BZ734" s="104"/>
      <c r="CA734" s="104"/>
      <c r="CB734" s="104"/>
      <c r="CC734" s="104"/>
      <c r="CD734" s="104"/>
      <c r="CE734" s="104"/>
      <c r="CF734" s="104"/>
      <c r="CG734" s="104"/>
      <c r="CH734" s="104"/>
      <c r="CI734" s="104"/>
      <c r="CJ734" s="104"/>
      <c r="CK734" s="104"/>
      <c r="CL734" s="104"/>
      <c r="CM734" s="104"/>
      <c r="CN734" s="104"/>
      <c r="CO734" s="104"/>
      <c r="CP734" s="104"/>
      <c r="CQ734" s="104"/>
      <c r="CR734" s="104"/>
      <c r="CS734" s="104"/>
      <c r="CT734" s="104"/>
      <c r="CU734" s="104"/>
      <c r="CV734" s="104"/>
      <c r="CW734" s="104"/>
      <c r="CX734" s="104"/>
      <c r="CY734" s="104"/>
      <c r="CZ734" s="104"/>
      <c r="DA734" s="104"/>
      <c r="DB734" s="104"/>
      <c r="DC734" s="104"/>
      <c r="DD734" s="104"/>
      <c r="DE734" s="104"/>
      <c r="DF734" s="104"/>
      <c r="DG734" s="104"/>
      <c r="DH734" s="104"/>
      <c r="DI734" s="104"/>
      <c r="DJ734" s="104"/>
      <c r="DK734" s="104"/>
      <c r="DL734" s="104"/>
      <c r="DM734" s="104"/>
      <c r="DN734" s="104"/>
      <c r="DO734" s="104"/>
      <c r="DP734" s="104"/>
      <c r="DQ734" s="104"/>
      <c r="DR734" s="104"/>
      <c r="DS734" s="104"/>
      <c r="DT734" s="104"/>
      <c r="DU734" s="104"/>
      <c r="DV734" s="104"/>
      <c r="DW734" s="104"/>
      <c r="DX734" s="104"/>
      <c r="DY734" s="104"/>
      <c r="DZ734" s="104"/>
      <c r="EA734" s="104"/>
      <c r="EB734" s="104"/>
      <c r="EC734" s="104"/>
      <c r="ED734" s="104"/>
      <c r="EE734" s="104"/>
      <c r="EF734" s="104"/>
      <c r="EG734" s="104"/>
      <c r="EH734" s="104"/>
      <c r="EI734" s="104"/>
      <c r="EJ734" s="104"/>
      <c r="EK734" s="104"/>
      <c r="EL734" s="104"/>
      <c r="EM734" s="104"/>
      <c r="EN734" s="104"/>
      <c r="EO734" s="104"/>
      <c r="EP734" s="104"/>
      <c r="EQ734" s="104"/>
      <c r="ER734" s="104"/>
      <c r="ES734" s="104"/>
      <c r="ET734" s="104"/>
      <c r="EU734" s="104"/>
      <c r="EV734" s="104"/>
      <c r="EW734" s="104"/>
      <c r="EX734" s="104"/>
      <c r="EY734" s="104"/>
      <c r="EZ734" s="104"/>
      <c r="FA734" s="104"/>
      <c r="FB734" s="104"/>
      <c r="FC734" s="104"/>
      <c r="FD734" s="104"/>
      <c r="FE734" s="104"/>
      <c r="FF734" s="104"/>
      <c r="FG734" s="104"/>
      <c r="FH734" s="104"/>
      <c r="FI734" s="104"/>
      <c r="FJ734" s="104"/>
      <c r="FK734" s="104"/>
      <c r="FL734" s="104"/>
      <c r="FM734" s="104"/>
      <c r="FN734" s="104"/>
      <c r="FO734" s="104"/>
      <c r="FP734" s="104"/>
      <c r="FQ734" s="104"/>
      <c r="FR734" s="104"/>
      <c r="FS734" s="104"/>
      <c r="FT734" s="104"/>
      <c r="FU734" s="104"/>
      <c r="FV734" s="104"/>
      <c r="FW734" s="104"/>
      <c r="FX734" s="104"/>
      <c r="FY734" s="104"/>
      <c r="FZ734" s="104"/>
      <c r="GA734" s="104"/>
      <c r="GB734" s="104"/>
      <c r="GC734" s="104"/>
      <c r="GD734" s="104"/>
      <c r="GE734" s="104"/>
      <c r="GF734" s="104"/>
      <c r="GG734" s="104"/>
      <c r="GH734" s="104"/>
      <c r="GI734" s="104"/>
      <c r="GJ734" s="104"/>
      <c r="GK734" s="104"/>
      <c r="GL734" s="104"/>
      <c r="GM734" s="104"/>
      <c r="GN734" s="104"/>
      <c r="GO734" s="104"/>
      <c r="GP734" s="104"/>
      <c r="GQ734" s="104"/>
      <c r="GR734" s="104"/>
      <c r="GS734" s="104"/>
      <c r="GT734" s="104"/>
    </row>
    <row r="735" spans="8:202" s="6" customFormat="1">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c r="AH735" s="104"/>
      <c r="AI735" s="104"/>
      <c r="AJ735" s="104"/>
      <c r="AK735" s="104"/>
      <c r="AL735" s="104"/>
      <c r="AM735" s="104"/>
      <c r="AN735" s="104"/>
      <c r="AO735" s="104"/>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104"/>
      <c r="BU735" s="104"/>
      <c r="BV735" s="104"/>
      <c r="BW735" s="104"/>
      <c r="BX735" s="104"/>
      <c r="BY735" s="104"/>
      <c r="BZ735" s="104"/>
      <c r="CA735" s="104"/>
      <c r="CB735" s="104"/>
      <c r="CC735" s="104"/>
      <c r="CD735" s="104"/>
      <c r="CE735" s="104"/>
      <c r="CF735" s="104"/>
      <c r="CG735" s="104"/>
      <c r="CH735" s="104"/>
      <c r="CI735" s="104"/>
      <c r="CJ735" s="104"/>
      <c r="CK735" s="104"/>
      <c r="CL735" s="104"/>
      <c r="CM735" s="104"/>
      <c r="CN735" s="104"/>
      <c r="CO735" s="104"/>
      <c r="CP735" s="104"/>
      <c r="CQ735" s="104"/>
      <c r="CR735" s="104"/>
      <c r="CS735" s="104"/>
      <c r="CT735" s="104"/>
      <c r="CU735" s="104"/>
      <c r="CV735" s="104"/>
      <c r="CW735" s="104"/>
      <c r="CX735" s="104"/>
      <c r="CY735" s="104"/>
      <c r="CZ735" s="104"/>
      <c r="DA735" s="104"/>
      <c r="DB735" s="104"/>
      <c r="DC735" s="104"/>
      <c r="DD735" s="104"/>
      <c r="DE735" s="104"/>
      <c r="DF735" s="104"/>
      <c r="DG735" s="104"/>
      <c r="DH735" s="104"/>
      <c r="DI735" s="104"/>
      <c r="DJ735" s="104"/>
      <c r="DK735" s="104"/>
      <c r="DL735" s="104"/>
      <c r="DM735" s="104"/>
      <c r="DN735" s="104"/>
      <c r="DO735" s="104"/>
      <c r="DP735" s="104"/>
      <c r="DQ735" s="104"/>
      <c r="DR735" s="104"/>
      <c r="DS735" s="104"/>
      <c r="DT735" s="104"/>
      <c r="DU735" s="104"/>
      <c r="DV735" s="104"/>
      <c r="DW735" s="104"/>
      <c r="DX735" s="104"/>
      <c r="DY735" s="104"/>
      <c r="DZ735" s="104"/>
      <c r="EA735" s="104"/>
      <c r="EB735" s="104"/>
      <c r="EC735" s="104"/>
      <c r="ED735" s="104"/>
      <c r="EE735" s="104"/>
      <c r="EF735" s="104"/>
      <c r="EG735" s="104"/>
      <c r="EH735" s="104"/>
      <c r="EI735" s="104"/>
      <c r="EJ735" s="104"/>
      <c r="EK735" s="104"/>
      <c r="EL735" s="104"/>
      <c r="EM735" s="104"/>
      <c r="EN735" s="104"/>
      <c r="EO735" s="104"/>
      <c r="EP735" s="104"/>
      <c r="EQ735" s="104"/>
      <c r="ER735" s="104"/>
      <c r="ES735" s="104"/>
      <c r="ET735" s="104"/>
      <c r="EU735" s="104"/>
      <c r="EV735" s="104"/>
      <c r="EW735" s="104"/>
      <c r="EX735" s="104"/>
      <c r="EY735" s="104"/>
      <c r="EZ735" s="104"/>
      <c r="FA735" s="104"/>
      <c r="FB735" s="104"/>
      <c r="FC735" s="104"/>
      <c r="FD735" s="104"/>
      <c r="FE735" s="104"/>
      <c r="FF735" s="104"/>
      <c r="FG735" s="104"/>
      <c r="FH735" s="104"/>
      <c r="FI735" s="104"/>
      <c r="FJ735" s="104"/>
      <c r="FK735" s="104"/>
      <c r="FL735" s="104"/>
      <c r="FM735" s="104"/>
      <c r="FN735" s="104"/>
      <c r="FO735" s="104"/>
      <c r="FP735" s="104"/>
      <c r="FQ735" s="104"/>
      <c r="FR735" s="104"/>
      <c r="FS735" s="104"/>
      <c r="FT735" s="104"/>
      <c r="FU735" s="104"/>
      <c r="FV735" s="104"/>
      <c r="FW735" s="104"/>
      <c r="FX735" s="104"/>
      <c r="FY735" s="104"/>
      <c r="FZ735" s="104"/>
      <c r="GA735" s="104"/>
      <c r="GB735" s="104"/>
      <c r="GC735" s="104"/>
      <c r="GD735" s="104"/>
      <c r="GE735" s="104"/>
      <c r="GF735" s="104"/>
      <c r="GG735" s="104"/>
      <c r="GH735" s="104"/>
      <c r="GI735" s="104"/>
      <c r="GJ735" s="104"/>
      <c r="GK735" s="104"/>
      <c r="GL735" s="104"/>
      <c r="GM735" s="104"/>
      <c r="GN735" s="104"/>
      <c r="GO735" s="104"/>
      <c r="GP735" s="104"/>
      <c r="GQ735" s="104"/>
      <c r="GR735" s="104"/>
      <c r="GS735" s="104"/>
      <c r="GT735" s="104"/>
    </row>
    <row r="736" spans="8:202" s="6" customFormat="1">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G736" s="104"/>
      <c r="AH736" s="104"/>
      <c r="AI736" s="104"/>
      <c r="AJ736" s="104"/>
      <c r="AK736" s="104"/>
      <c r="AL736" s="104"/>
      <c r="AM736" s="104"/>
      <c r="AN736" s="104"/>
      <c r="AO736" s="104"/>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104"/>
      <c r="BU736" s="104"/>
      <c r="BV736" s="104"/>
      <c r="BW736" s="104"/>
      <c r="BX736" s="104"/>
      <c r="BY736" s="104"/>
      <c r="BZ736" s="104"/>
      <c r="CA736" s="104"/>
      <c r="CB736" s="104"/>
      <c r="CC736" s="104"/>
      <c r="CD736" s="104"/>
      <c r="CE736" s="104"/>
      <c r="CF736" s="104"/>
      <c r="CG736" s="104"/>
      <c r="CH736" s="104"/>
      <c r="CI736" s="104"/>
      <c r="CJ736" s="104"/>
      <c r="CK736" s="104"/>
      <c r="CL736" s="104"/>
      <c r="CM736" s="104"/>
      <c r="CN736" s="104"/>
      <c r="CO736" s="104"/>
      <c r="CP736" s="104"/>
      <c r="CQ736" s="104"/>
      <c r="CR736" s="104"/>
      <c r="CS736" s="104"/>
      <c r="CT736" s="104"/>
      <c r="CU736" s="104"/>
      <c r="CV736" s="104"/>
      <c r="CW736" s="104"/>
      <c r="CX736" s="104"/>
      <c r="CY736" s="104"/>
      <c r="CZ736" s="104"/>
      <c r="DA736" s="104"/>
      <c r="DB736" s="104"/>
      <c r="DC736" s="104"/>
      <c r="DD736" s="104"/>
      <c r="DE736" s="104"/>
      <c r="DF736" s="104"/>
      <c r="DG736" s="104"/>
      <c r="DH736" s="104"/>
      <c r="DI736" s="104"/>
      <c r="DJ736" s="104"/>
      <c r="DK736" s="104"/>
      <c r="DL736" s="104"/>
      <c r="DM736" s="104"/>
      <c r="DN736" s="104"/>
      <c r="DO736" s="104"/>
      <c r="DP736" s="104"/>
      <c r="DQ736" s="104"/>
      <c r="DR736" s="104"/>
      <c r="DS736" s="104"/>
      <c r="DT736" s="104"/>
      <c r="DU736" s="104"/>
      <c r="DV736" s="104"/>
      <c r="DW736" s="104"/>
      <c r="DX736" s="104"/>
      <c r="DY736" s="104"/>
      <c r="DZ736" s="104"/>
      <c r="EA736" s="104"/>
      <c r="EB736" s="104"/>
      <c r="EC736" s="104"/>
      <c r="ED736" s="104"/>
      <c r="EE736" s="104"/>
      <c r="EF736" s="104"/>
      <c r="EG736" s="104"/>
      <c r="EH736" s="104"/>
      <c r="EI736" s="104"/>
      <c r="EJ736" s="104"/>
      <c r="EK736" s="104"/>
      <c r="EL736" s="104"/>
      <c r="EM736" s="104"/>
      <c r="EN736" s="104"/>
      <c r="EO736" s="104"/>
      <c r="EP736" s="104"/>
      <c r="EQ736" s="104"/>
      <c r="ER736" s="104"/>
      <c r="ES736" s="104"/>
      <c r="ET736" s="104"/>
      <c r="EU736" s="104"/>
      <c r="EV736" s="104"/>
      <c r="EW736" s="104"/>
      <c r="EX736" s="104"/>
      <c r="EY736" s="104"/>
      <c r="EZ736" s="104"/>
      <c r="FA736" s="104"/>
      <c r="FB736" s="104"/>
      <c r="FC736" s="104"/>
      <c r="FD736" s="104"/>
      <c r="FE736" s="104"/>
      <c r="FF736" s="104"/>
      <c r="FG736" s="104"/>
      <c r="FH736" s="104"/>
      <c r="FI736" s="104"/>
      <c r="FJ736" s="104"/>
      <c r="FK736" s="104"/>
      <c r="FL736" s="104"/>
      <c r="FM736" s="104"/>
      <c r="FN736" s="104"/>
      <c r="FO736" s="104"/>
      <c r="FP736" s="104"/>
      <c r="FQ736" s="104"/>
      <c r="FR736" s="104"/>
      <c r="FS736" s="104"/>
      <c r="FT736" s="104"/>
      <c r="FU736" s="104"/>
      <c r="FV736" s="104"/>
      <c r="FW736" s="104"/>
      <c r="FX736" s="104"/>
      <c r="FY736" s="104"/>
      <c r="FZ736" s="104"/>
      <c r="GA736" s="104"/>
      <c r="GB736" s="104"/>
      <c r="GC736" s="104"/>
      <c r="GD736" s="104"/>
      <c r="GE736" s="104"/>
      <c r="GF736" s="104"/>
      <c r="GG736" s="104"/>
      <c r="GH736" s="104"/>
      <c r="GI736" s="104"/>
      <c r="GJ736" s="104"/>
      <c r="GK736" s="104"/>
      <c r="GL736" s="104"/>
      <c r="GM736" s="104"/>
      <c r="GN736" s="104"/>
      <c r="GO736" s="104"/>
      <c r="GP736" s="104"/>
      <c r="GQ736" s="104"/>
      <c r="GR736" s="104"/>
      <c r="GS736" s="104"/>
      <c r="GT736" s="104"/>
    </row>
    <row r="737" spans="8:202" s="6" customFormat="1">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c r="AG737" s="104"/>
      <c r="AH737" s="104"/>
      <c r="AI737" s="104"/>
      <c r="AJ737" s="104"/>
      <c r="AK737" s="104"/>
      <c r="AL737" s="104"/>
      <c r="AM737" s="104"/>
      <c r="AN737" s="104"/>
      <c r="AO737" s="104"/>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104"/>
      <c r="BU737" s="104"/>
      <c r="BV737" s="104"/>
      <c r="BW737" s="104"/>
      <c r="BX737" s="104"/>
      <c r="BY737" s="104"/>
      <c r="BZ737" s="104"/>
      <c r="CA737" s="104"/>
      <c r="CB737" s="104"/>
      <c r="CC737" s="104"/>
      <c r="CD737" s="104"/>
      <c r="CE737" s="104"/>
      <c r="CF737" s="104"/>
      <c r="CG737" s="104"/>
      <c r="CH737" s="104"/>
      <c r="CI737" s="104"/>
      <c r="CJ737" s="104"/>
      <c r="CK737" s="104"/>
      <c r="CL737" s="104"/>
      <c r="CM737" s="104"/>
      <c r="CN737" s="104"/>
      <c r="CO737" s="104"/>
      <c r="CP737" s="104"/>
      <c r="CQ737" s="104"/>
      <c r="CR737" s="104"/>
      <c r="CS737" s="104"/>
      <c r="CT737" s="104"/>
      <c r="CU737" s="104"/>
      <c r="CV737" s="104"/>
      <c r="CW737" s="104"/>
      <c r="CX737" s="104"/>
      <c r="CY737" s="104"/>
      <c r="CZ737" s="104"/>
      <c r="DA737" s="104"/>
      <c r="DB737" s="104"/>
      <c r="DC737" s="104"/>
      <c r="DD737" s="104"/>
      <c r="DE737" s="104"/>
      <c r="DF737" s="104"/>
      <c r="DG737" s="104"/>
      <c r="DH737" s="104"/>
      <c r="DI737" s="104"/>
      <c r="DJ737" s="104"/>
      <c r="DK737" s="104"/>
      <c r="DL737" s="104"/>
      <c r="DM737" s="104"/>
      <c r="DN737" s="104"/>
      <c r="DO737" s="104"/>
      <c r="DP737" s="104"/>
      <c r="DQ737" s="104"/>
      <c r="DR737" s="104"/>
      <c r="DS737" s="104"/>
      <c r="DT737" s="104"/>
      <c r="DU737" s="104"/>
      <c r="DV737" s="104"/>
      <c r="DW737" s="104"/>
      <c r="DX737" s="104"/>
      <c r="DY737" s="104"/>
      <c r="DZ737" s="104"/>
      <c r="EA737" s="104"/>
      <c r="EB737" s="104"/>
      <c r="EC737" s="104"/>
      <c r="ED737" s="104"/>
      <c r="EE737" s="104"/>
      <c r="EF737" s="104"/>
      <c r="EG737" s="104"/>
      <c r="EH737" s="104"/>
      <c r="EI737" s="104"/>
      <c r="EJ737" s="104"/>
      <c r="EK737" s="104"/>
      <c r="EL737" s="104"/>
      <c r="EM737" s="104"/>
      <c r="EN737" s="104"/>
      <c r="EO737" s="104"/>
      <c r="EP737" s="104"/>
      <c r="EQ737" s="104"/>
      <c r="ER737" s="104"/>
      <c r="ES737" s="104"/>
      <c r="ET737" s="104"/>
      <c r="EU737" s="104"/>
      <c r="EV737" s="104"/>
      <c r="EW737" s="104"/>
      <c r="EX737" s="104"/>
      <c r="EY737" s="104"/>
      <c r="EZ737" s="104"/>
      <c r="FA737" s="104"/>
      <c r="FB737" s="104"/>
      <c r="FC737" s="104"/>
      <c r="FD737" s="104"/>
      <c r="FE737" s="104"/>
      <c r="FF737" s="104"/>
      <c r="FG737" s="104"/>
      <c r="FH737" s="104"/>
      <c r="FI737" s="104"/>
      <c r="FJ737" s="104"/>
      <c r="FK737" s="104"/>
      <c r="FL737" s="104"/>
      <c r="FM737" s="104"/>
      <c r="FN737" s="104"/>
      <c r="FO737" s="104"/>
      <c r="FP737" s="104"/>
      <c r="FQ737" s="104"/>
      <c r="FR737" s="104"/>
      <c r="FS737" s="104"/>
      <c r="FT737" s="104"/>
      <c r="FU737" s="104"/>
      <c r="FV737" s="104"/>
      <c r="FW737" s="104"/>
      <c r="FX737" s="104"/>
      <c r="FY737" s="104"/>
      <c r="FZ737" s="104"/>
      <c r="GA737" s="104"/>
      <c r="GB737" s="104"/>
      <c r="GC737" s="104"/>
      <c r="GD737" s="104"/>
      <c r="GE737" s="104"/>
      <c r="GF737" s="104"/>
      <c r="GG737" s="104"/>
      <c r="GH737" s="104"/>
      <c r="GI737" s="104"/>
      <c r="GJ737" s="104"/>
      <c r="GK737" s="104"/>
      <c r="GL737" s="104"/>
      <c r="GM737" s="104"/>
      <c r="GN737" s="104"/>
      <c r="GO737" s="104"/>
      <c r="GP737" s="104"/>
      <c r="GQ737" s="104"/>
      <c r="GR737" s="104"/>
      <c r="GS737" s="104"/>
      <c r="GT737" s="104"/>
    </row>
    <row r="738" spans="8:202" s="6" customFormat="1">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c r="AH738" s="104"/>
      <c r="AI738" s="104"/>
      <c r="AJ738" s="104"/>
      <c r="AK738" s="104"/>
      <c r="AL738" s="104"/>
      <c r="AM738" s="104"/>
      <c r="AN738" s="104"/>
      <c r="AO738" s="104"/>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104"/>
      <c r="BU738" s="104"/>
      <c r="BV738" s="104"/>
      <c r="BW738" s="104"/>
      <c r="BX738" s="104"/>
      <c r="BY738" s="104"/>
      <c r="BZ738" s="104"/>
      <c r="CA738" s="104"/>
      <c r="CB738" s="104"/>
      <c r="CC738" s="104"/>
      <c r="CD738" s="104"/>
      <c r="CE738" s="104"/>
      <c r="CF738" s="104"/>
      <c r="CG738" s="104"/>
      <c r="CH738" s="104"/>
      <c r="CI738" s="104"/>
      <c r="CJ738" s="104"/>
      <c r="CK738" s="104"/>
      <c r="CL738" s="104"/>
      <c r="CM738" s="104"/>
      <c r="CN738" s="104"/>
      <c r="CO738" s="104"/>
      <c r="CP738" s="104"/>
      <c r="CQ738" s="104"/>
      <c r="CR738" s="104"/>
      <c r="CS738" s="104"/>
      <c r="CT738" s="104"/>
      <c r="CU738" s="104"/>
      <c r="CV738" s="104"/>
      <c r="CW738" s="104"/>
      <c r="CX738" s="104"/>
      <c r="CY738" s="104"/>
      <c r="CZ738" s="104"/>
      <c r="DA738" s="104"/>
      <c r="DB738" s="104"/>
      <c r="DC738" s="104"/>
      <c r="DD738" s="104"/>
      <c r="DE738" s="104"/>
      <c r="DF738" s="104"/>
      <c r="DG738" s="104"/>
      <c r="DH738" s="104"/>
      <c r="DI738" s="104"/>
      <c r="DJ738" s="104"/>
      <c r="DK738" s="104"/>
      <c r="DL738" s="104"/>
      <c r="DM738" s="104"/>
      <c r="DN738" s="104"/>
      <c r="DO738" s="104"/>
      <c r="DP738" s="104"/>
      <c r="DQ738" s="104"/>
      <c r="DR738" s="104"/>
      <c r="DS738" s="104"/>
      <c r="DT738" s="104"/>
      <c r="DU738" s="104"/>
      <c r="DV738" s="104"/>
      <c r="DW738" s="104"/>
      <c r="DX738" s="104"/>
      <c r="DY738" s="104"/>
      <c r="DZ738" s="104"/>
      <c r="EA738" s="104"/>
      <c r="EB738" s="104"/>
      <c r="EC738" s="104"/>
      <c r="ED738" s="104"/>
      <c r="EE738" s="104"/>
      <c r="EF738" s="104"/>
      <c r="EG738" s="104"/>
      <c r="EH738" s="104"/>
      <c r="EI738" s="104"/>
      <c r="EJ738" s="104"/>
      <c r="EK738" s="104"/>
      <c r="EL738" s="104"/>
      <c r="EM738" s="104"/>
      <c r="EN738" s="104"/>
      <c r="EO738" s="104"/>
      <c r="EP738" s="104"/>
      <c r="EQ738" s="104"/>
      <c r="ER738" s="104"/>
      <c r="ES738" s="104"/>
      <c r="ET738" s="104"/>
      <c r="EU738" s="104"/>
      <c r="EV738" s="104"/>
      <c r="EW738" s="104"/>
      <c r="EX738" s="104"/>
      <c r="EY738" s="104"/>
      <c r="EZ738" s="104"/>
      <c r="FA738" s="104"/>
      <c r="FB738" s="104"/>
      <c r="FC738" s="104"/>
      <c r="FD738" s="104"/>
      <c r="FE738" s="104"/>
      <c r="FF738" s="104"/>
      <c r="FG738" s="104"/>
      <c r="FH738" s="104"/>
      <c r="FI738" s="104"/>
      <c r="FJ738" s="104"/>
      <c r="FK738" s="104"/>
      <c r="FL738" s="104"/>
      <c r="FM738" s="104"/>
      <c r="FN738" s="104"/>
      <c r="FO738" s="104"/>
      <c r="FP738" s="104"/>
      <c r="FQ738" s="104"/>
      <c r="FR738" s="104"/>
      <c r="FS738" s="104"/>
      <c r="FT738" s="104"/>
      <c r="FU738" s="104"/>
      <c r="FV738" s="104"/>
      <c r="FW738" s="104"/>
      <c r="FX738" s="104"/>
      <c r="FY738" s="104"/>
      <c r="FZ738" s="104"/>
      <c r="GA738" s="104"/>
      <c r="GB738" s="104"/>
      <c r="GC738" s="104"/>
      <c r="GD738" s="104"/>
      <c r="GE738" s="104"/>
      <c r="GF738" s="104"/>
      <c r="GG738" s="104"/>
      <c r="GH738" s="104"/>
      <c r="GI738" s="104"/>
      <c r="GJ738" s="104"/>
      <c r="GK738" s="104"/>
      <c r="GL738" s="104"/>
      <c r="GM738" s="104"/>
      <c r="GN738" s="104"/>
      <c r="GO738" s="104"/>
      <c r="GP738" s="104"/>
      <c r="GQ738" s="104"/>
      <c r="GR738" s="104"/>
      <c r="GS738" s="104"/>
      <c r="GT738" s="104"/>
    </row>
    <row r="739" spans="8:202" s="6" customFormat="1">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c r="AH739" s="104"/>
      <c r="AI739" s="104"/>
      <c r="AJ739" s="104"/>
      <c r="AK739" s="104"/>
      <c r="AL739" s="104"/>
      <c r="AM739" s="104"/>
      <c r="AN739" s="104"/>
      <c r="AO739" s="104"/>
      <c r="AP739" s="104"/>
      <c r="AQ739" s="104"/>
      <c r="AR739" s="104"/>
      <c r="AS739" s="104"/>
      <c r="AT739" s="104"/>
      <c r="AU739" s="104"/>
      <c r="AV739" s="104"/>
      <c r="AW739" s="104"/>
      <c r="AX739" s="104"/>
      <c r="AY739" s="104"/>
      <c r="AZ739" s="104"/>
      <c r="BA739" s="104"/>
      <c r="BB739" s="104"/>
      <c r="BC739" s="104"/>
      <c r="BD739" s="104"/>
      <c r="BE739" s="104"/>
      <c r="BF739" s="104"/>
      <c r="BG739" s="104"/>
      <c r="BH739" s="104"/>
      <c r="BI739" s="104"/>
      <c r="BJ739" s="104"/>
      <c r="BK739" s="104"/>
      <c r="BL739" s="104"/>
      <c r="BM739" s="104"/>
      <c r="BN739" s="104"/>
      <c r="BO739" s="104"/>
      <c r="BP739" s="104"/>
      <c r="BQ739" s="104"/>
      <c r="BR739" s="104"/>
      <c r="BS739" s="104"/>
      <c r="BT739" s="104"/>
      <c r="BU739" s="104"/>
      <c r="BV739" s="104"/>
      <c r="BW739" s="104"/>
      <c r="BX739" s="104"/>
      <c r="BY739" s="104"/>
      <c r="BZ739" s="104"/>
      <c r="CA739" s="104"/>
      <c r="CB739" s="104"/>
      <c r="CC739" s="104"/>
      <c r="CD739" s="104"/>
      <c r="CE739" s="104"/>
      <c r="CF739" s="104"/>
      <c r="CG739" s="104"/>
      <c r="CH739" s="104"/>
      <c r="CI739" s="104"/>
      <c r="CJ739" s="104"/>
      <c r="CK739" s="104"/>
      <c r="CL739" s="104"/>
      <c r="CM739" s="104"/>
      <c r="CN739" s="104"/>
      <c r="CO739" s="104"/>
      <c r="CP739" s="104"/>
      <c r="CQ739" s="104"/>
      <c r="CR739" s="104"/>
      <c r="CS739" s="104"/>
      <c r="CT739" s="104"/>
      <c r="CU739" s="104"/>
      <c r="CV739" s="104"/>
      <c r="CW739" s="104"/>
      <c r="CX739" s="104"/>
      <c r="CY739" s="104"/>
      <c r="CZ739" s="104"/>
      <c r="DA739" s="104"/>
      <c r="DB739" s="104"/>
      <c r="DC739" s="104"/>
      <c r="DD739" s="104"/>
      <c r="DE739" s="104"/>
      <c r="DF739" s="104"/>
      <c r="DG739" s="104"/>
      <c r="DH739" s="104"/>
      <c r="DI739" s="104"/>
      <c r="DJ739" s="104"/>
      <c r="DK739" s="104"/>
      <c r="DL739" s="104"/>
      <c r="DM739" s="104"/>
      <c r="DN739" s="104"/>
      <c r="DO739" s="104"/>
      <c r="DP739" s="104"/>
      <c r="DQ739" s="104"/>
      <c r="DR739" s="104"/>
      <c r="DS739" s="104"/>
      <c r="DT739" s="104"/>
      <c r="DU739" s="104"/>
      <c r="DV739" s="104"/>
      <c r="DW739" s="104"/>
      <c r="DX739" s="104"/>
      <c r="DY739" s="104"/>
      <c r="DZ739" s="104"/>
      <c r="EA739" s="104"/>
      <c r="EB739" s="104"/>
      <c r="EC739" s="104"/>
      <c r="ED739" s="104"/>
      <c r="EE739" s="104"/>
      <c r="EF739" s="104"/>
      <c r="EG739" s="104"/>
      <c r="EH739" s="104"/>
      <c r="EI739" s="104"/>
      <c r="EJ739" s="104"/>
      <c r="EK739" s="104"/>
      <c r="EL739" s="104"/>
      <c r="EM739" s="104"/>
      <c r="EN739" s="104"/>
      <c r="EO739" s="104"/>
      <c r="EP739" s="104"/>
      <c r="EQ739" s="104"/>
      <c r="ER739" s="104"/>
      <c r="ES739" s="104"/>
      <c r="ET739" s="104"/>
      <c r="EU739" s="104"/>
      <c r="EV739" s="104"/>
      <c r="EW739" s="104"/>
      <c r="EX739" s="104"/>
      <c r="EY739" s="104"/>
      <c r="EZ739" s="104"/>
      <c r="FA739" s="104"/>
      <c r="FB739" s="104"/>
      <c r="FC739" s="104"/>
      <c r="FD739" s="104"/>
      <c r="FE739" s="104"/>
      <c r="FF739" s="104"/>
      <c r="FG739" s="104"/>
      <c r="FH739" s="104"/>
      <c r="FI739" s="104"/>
      <c r="FJ739" s="104"/>
      <c r="FK739" s="104"/>
      <c r="FL739" s="104"/>
      <c r="FM739" s="104"/>
      <c r="FN739" s="104"/>
      <c r="FO739" s="104"/>
      <c r="FP739" s="104"/>
      <c r="FQ739" s="104"/>
      <c r="FR739" s="104"/>
      <c r="FS739" s="104"/>
      <c r="FT739" s="104"/>
      <c r="FU739" s="104"/>
      <c r="FV739" s="104"/>
      <c r="FW739" s="104"/>
      <c r="FX739" s="104"/>
      <c r="FY739" s="104"/>
      <c r="FZ739" s="104"/>
      <c r="GA739" s="104"/>
      <c r="GB739" s="104"/>
      <c r="GC739" s="104"/>
      <c r="GD739" s="104"/>
      <c r="GE739" s="104"/>
      <c r="GF739" s="104"/>
      <c r="GG739" s="104"/>
      <c r="GH739" s="104"/>
      <c r="GI739" s="104"/>
      <c r="GJ739" s="104"/>
      <c r="GK739" s="104"/>
      <c r="GL739" s="104"/>
      <c r="GM739" s="104"/>
      <c r="GN739" s="104"/>
      <c r="GO739" s="104"/>
      <c r="GP739" s="104"/>
      <c r="GQ739" s="104"/>
      <c r="GR739" s="104"/>
      <c r="GS739" s="104"/>
      <c r="GT739" s="104"/>
    </row>
    <row r="740" spans="8:202" s="6" customFormat="1">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c r="BB740" s="104"/>
      <c r="BC740" s="104"/>
      <c r="BD740" s="104"/>
      <c r="BE740" s="104"/>
      <c r="BF740" s="104"/>
      <c r="BG740" s="104"/>
      <c r="BH740" s="104"/>
      <c r="BI740" s="104"/>
      <c r="BJ740" s="104"/>
      <c r="BK740" s="104"/>
      <c r="BL740" s="104"/>
      <c r="BM740" s="104"/>
      <c r="BN740" s="104"/>
      <c r="BO740" s="104"/>
      <c r="BP740" s="104"/>
      <c r="BQ740" s="104"/>
      <c r="BR740" s="104"/>
      <c r="BS740" s="104"/>
      <c r="BT740" s="104"/>
      <c r="BU740" s="104"/>
      <c r="BV740" s="104"/>
      <c r="BW740" s="104"/>
      <c r="BX740" s="104"/>
      <c r="BY740" s="104"/>
      <c r="BZ740" s="104"/>
      <c r="CA740" s="104"/>
      <c r="CB740" s="104"/>
      <c r="CC740" s="104"/>
      <c r="CD740" s="104"/>
      <c r="CE740" s="104"/>
      <c r="CF740" s="104"/>
      <c r="CG740" s="104"/>
      <c r="CH740" s="104"/>
      <c r="CI740" s="104"/>
      <c r="CJ740" s="104"/>
      <c r="CK740" s="104"/>
      <c r="CL740" s="104"/>
      <c r="CM740" s="104"/>
      <c r="CN740" s="104"/>
      <c r="CO740" s="104"/>
      <c r="CP740" s="104"/>
      <c r="CQ740" s="104"/>
      <c r="CR740" s="104"/>
      <c r="CS740" s="104"/>
      <c r="CT740" s="104"/>
      <c r="CU740" s="104"/>
      <c r="CV740" s="104"/>
      <c r="CW740" s="104"/>
      <c r="CX740" s="104"/>
      <c r="CY740" s="104"/>
      <c r="CZ740" s="104"/>
      <c r="DA740" s="104"/>
      <c r="DB740" s="104"/>
      <c r="DC740" s="104"/>
      <c r="DD740" s="104"/>
      <c r="DE740" s="104"/>
      <c r="DF740" s="104"/>
      <c r="DG740" s="104"/>
      <c r="DH740" s="104"/>
      <c r="DI740" s="104"/>
      <c r="DJ740" s="104"/>
      <c r="DK740" s="104"/>
      <c r="DL740" s="104"/>
      <c r="DM740" s="104"/>
      <c r="DN740" s="104"/>
      <c r="DO740" s="104"/>
      <c r="DP740" s="104"/>
      <c r="DQ740" s="104"/>
      <c r="DR740" s="104"/>
      <c r="DS740" s="104"/>
      <c r="DT740" s="104"/>
      <c r="DU740" s="104"/>
      <c r="DV740" s="104"/>
      <c r="DW740" s="104"/>
      <c r="DX740" s="104"/>
      <c r="DY740" s="104"/>
      <c r="DZ740" s="104"/>
      <c r="EA740" s="104"/>
      <c r="EB740" s="104"/>
      <c r="EC740" s="104"/>
      <c r="ED740" s="104"/>
      <c r="EE740" s="104"/>
      <c r="EF740" s="104"/>
      <c r="EG740" s="104"/>
      <c r="EH740" s="104"/>
      <c r="EI740" s="104"/>
      <c r="EJ740" s="104"/>
      <c r="EK740" s="104"/>
      <c r="EL740" s="104"/>
      <c r="EM740" s="104"/>
      <c r="EN740" s="104"/>
      <c r="EO740" s="104"/>
      <c r="EP740" s="104"/>
      <c r="EQ740" s="104"/>
      <c r="ER740" s="104"/>
      <c r="ES740" s="104"/>
      <c r="ET740" s="104"/>
      <c r="EU740" s="104"/>
      <c r="EV740" s="104"/>
      <c r="EW740" s="104"/>
      <c r="EX740" s="104"/>
      <c r="EY740" s="104"/>
      <c r="EZ740" s="104"/>
      <c r="FA740" s="104"/>
      <c r="FB740" s="104"/>
      <c r="FC740" s="104"/>
      <c r="FD740" s="104"/>
      <c r="FE740" s="104"/>
      <c r="FF740" s="104"/>
      <c r="FG740" s="104"/>
      <c r="FH740" s="104"/>
      <c r="FI740" s="104"/>
      <c r="FJ740" s="104"/>
      <c r="FK740" s="104"/>
      <c r="FL740" s="104"/>
      <c r="FM740" s="104"/>
      <c r="FN740" s="104"/>
      <c r="FO740" s="104"/>
      <c r="FP740" s="104"/>
      <c r="FQ740" s="104"/>
      <c r="FR740" s="104"/>
      <c r="FS740" s="104"/>
      <c r="FT740" s="104"/>
      <c r="FU740" s="104"/>
      <c r="FV740" s="104"/>
      <c r="FW740" s="104"/>
      <c r="FX740" s="104"/>
      <c r="FY740" s="104"/>
      <c r="FZ740" s="104"/>
      <c r="GA740" s="104"/>
      <c r="GB740" s="104"/>
      <c r="GC740" s="104"/>
      <c r="GD740" s="104"/>
      <c r="GE740" s="104"/>
      <c r="GF740" s="104"/>
      <c r="GG740" s="104"/>
      <c r="GH740" s="104"/>
      <c r="GI740" s="104"/>
      <c r="GJ740" s="104"/>
      <c r="GK740" s="104"/>
      <c r="GL740" s="104"/>
      <c r="GM740" s="104"/>
      <c r="GN740" s="104"/>
      <c r="GO740" s="104"/>
      <c r="GP740" s="104"/>
      <c r="GQ740" s="104"/>
      <c r="GR740" s="104"/>
      <c r="GS740" s="104"/>
      <c r="GT740" s="104"/>
    </row>
    <row r="741" spans="8:202" s="6" customFormat="1">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c r="BB741" s="104"/>
      <c r="BC741" s="104"/>
      <c r="BD741" s="104"/>
      <c r="BE741" s="104"/>
      <c r="BF741" s="104"/>
      <c r="BG741" s="104"/>
      <c r="BH741" s="104"/>
      <c r="BI741" s="104"/>
      <c r="BJ741" s="104"/>
      <c r="BK741" s="104"/>
      <c r="BL741" s="104"/>
      <c r="BM741" s="104"/>
      <c r="BN741" s="104"/>
      <c r="BO741" s="104"/>
      <c r="BP741" s="104"/>
      <c r="BQ741" s="104"/>
      <c r="BR741" s="104"/>
      <c r="BS741" s="104"/>
      <c r="BT741" s="104"/>
      <c r="BU741" s="104"/>
      <c r="BV741" s="104"/>
      <c r="BW741" s="104"/>
      <c r="BX741" s="104"/>
      <c r="BY741" s="104"/>
      <c r="BZ741" s="104"/>
      <c r="CA741" s="104"/>
      <c r="CB741" s="104"/>
      <c r="CC741" s="104"/>
      <c r="CD741" s="104"/>
      <c r="CE741" s="104"/>
      <c r="CF741" s="104"/>
      <c r="CG741" s="104"/>
      <c r="CH741" s="104"/>
      <c r="CI741" s="104"/>
      <c r="CJ741" s="104"/>
      <c r="CK741" s="104"/>
      <c r="CL741" s="104"/>
      <c r="CM741" s="104"/>
      <c r="CN741" s="104"/>
      <c r="CO741" s="104"/>
      <c r="CP741" s="104"/>
      <c r="CQ741" s="104"/>
      <c r="CR741" s="104"/>
      <c r="CS741" s="104"/>
      <c r="CT741" s="104"/>
      <c r="CU741" s="104"/>
      <c r="CV741" s="104"/>
      <c r="CW741" s="104"/>
      <c r="CX741" s="104"/>
      <c r="CY741" s="104"/>
      <c r="CZ741" s="104"/>
      <c r="DA741" s="104"/>
      <c r="DB741" s="104"/>
      <c r="DC741" s="104"/>
      <c r="DD741" s="104"/>
      <c r="DE741" s="104"/>
      <c r="DF741" s="104"/>
      <c r="DG741" s="104"/>
      <c r="DH741" s="104"/>
      <c r="DI741" s="104"/>
      <c r="DJ741" s="104"/>
      <c r="DK741" s="104"/>
      <c r="DL741" s="104"/>
      <c r="DM741" s="104"/>
      <c r="DN741" s="104"/>
      <c r="DO741" s="104"/>
      <c r="DP741" s="104"/>
      <c r="DQ741" s="104"/>
      <c r="DR741" s="104"/>
      <c r="DS741" s="104"/>
      <c r="DT741" s="104"/>
      <c r="DU741" s="104"/>
      <c r="DV741" s="104"/>
      <c r="DW741" s="104"/>
      <c r="DX741" s="104"/>
      <c r="DY741" s="104"/>
      <c r="DZ741" s="104"/>
      <c r="EA741" s="104"/>
      <c r="EB741" s="104"/>
      <c r="EC741" s="104"/>
      <c r="ED741" s="104"/>
      <c r="EE741" s="104"/>
      <c r="EF741" s="104"/>
      <c r="EG741" s="104"/>
      <c r="EH741" s="104"/>
      <c r="EI741" s="104"/>
      <c r="EJ741" s="104"/>
      <c r="EK741" s="104"/>
      <c r="EL741" s="104"/>
      <c r="EM741" s="104"/>
      <c r="EN741" s="104"/>
      <c r="EO741" s="104"/>
      <c r="EP741" s="104"/>
      <c r="EQ741" s="104"/>
      <c r="ER741" s="104"/>
      <c r="ES741" s="104"/>
      <c r="ET741" s="104"/>
      <c r="EU741" s="104"/>
      <c r="EV741" s="104"/>
      <c r="EW741" s="104"/>
      <c r="EX741" s="104"/>
      <c r="EY741" s="104"/>
      <c r="EZ741" s="104"/>
      <c r="FA741" s="104"/>
      <c r="FB741" s="104"/>
      <c r="FC741" s="104"/>
      <c r="FD741" s="104"/>
      <c r="FE741" s="104"/>
      <c r="FF741" s="104"/>
      <c r="FG741" s="104"/>
      <c r="FH741" s="104"/>
      <c r="FI741" s="104"/>
      <c r="FJ741" s="104"/>
      <c r="FK741" s="104"/>
      <c r="FL741" s="104"/>
      <c r="FM741" s="104"/>
      <c r="FN741" s="104"/>
      <c r="FO741" s="104"/>
      <c r="FP741" s="104"/>
      <c r="FQ741" s="104"/>
      <c r="FR741" s="104"/>
      <c r="FS741" s="104"/>
      <c r="FT741" s="104"/>
      <c r="FU741" s="104"/>
      <c r="FV741" s="104"/>
      <c r="FW741" s="104"/>
      <c r="FX741" s="104"/>
      <c r="FY741" s="104"/>
      <c r="FZ741" s="104"/>
      <c r="GA741" s="104"/>
      <c r="GB741" s="104"/>
      <c r="GC741" s="104"/>
      <c r="GD741" s="104"/>
      <c r="GE741" s="104"/>
      <c r="GF741" s="104"/>
      <c r="GG741" s="104"/>
      <c r="GH741" s="104"/>
      <c r="GI741" s="104"/>
      <c r="GJ741" s="104"/>
      <c r="GK741" s="104"/>
      <c r="GL741" s="104"/>
      <c r="GM741" s="104"/>
      <c r="GN741" s="104"/>
      <c r="GO741" s="104"/>
      <c r="GP741" s="104"/>
      <c r="GQ741" s="104"/>
      <c r="GR741" s="104"/>
      <c r="GS741" s="104"/>
      <c r="GT741" s="104"/>
    </row>
    <row r="742" spans="8:202" s="6" customFormat="1">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c r="BB742" s="104"/>
      <c r="BC742" s="104"/>
      <c r="BD742" s="104"/>
      <c r="BE742" s="104"/>
      <c r="BF742" s="104"/>
      <c r="BG742" s="104"/>
      <c r="BH742" s="104"/>
      <c r="BI742" s="104"/>
      <c r="BJ742" s="104"/>
      <c r="BK742" s="104"/>
      <c r="BL742" s="104"/>
      <c r="BM742" s="104"/>
      <c r="BN742" s="104"/>
      <c r="BO742" s="104"/>
      <c r="BP742" s="104"/>
      <c r="BQ742" s="104"/>
      <c r="BR742" s="104"/>
      <c r="BS742" s="104"/>
      <c r="BT742" s="104"/>
      <c r="BU742" s="104"/>
      <c r="BV742" s="104"/>
      <c r="BW742" s="104"/>
      <c r="BX742" s="104"/>
      <c r="BY742" s="104"/>
      <c r="BZ742" s="104"/>
      <c r="CA742" s="104"/>
      <c r="CB742" s="104"/>
      <c r="CC742" s="104"/>
      <c r="CD742" s="104"/>
      <c r="CE742" s="104"/>
      <c r="CF742" s="104"/>
      <c r="CG742" s="104"/>
      <c r="CH742" s="104"/>
      <c r="CI742" s="104"/>
      <c r="CJ742" s="104"/>
      <c r="CK742" s="104"/>
      <c r="CL742" s="104"/>
      <c r="CM742" s="104"/>
      <c r="CN742" s="104"/>
      <c r="CO742" s="104"/>
      <c r="CP742" s="104"/>
      <c r="CQ742" s="104"/>
      <c r="CR742" s="104"/>
      <c r="CS742" s="104"/>
      <c r="CT742" s="104"/>
      <c r="CU742" s="104"/>
      <c r="CV742" s="104"/>
      <c r="CW742" s="104"/>
      <c r="CX742" s="104"/>
      <c r="CY742" s="104"/>
      <c r="CZ742" s="104"/>
      <c r="DA742" s="104"/>
      <c r="DB742" s="104"/>
      <c r="DC742" s="104"/>
      <c r="DD742" s="104"/>
      <c r="DE742" s="104"/>
      <c r="DF742" s="104"/>
      <c r="DG742" s="104"/>
      <c r="DH742" s="104"/>
      <c r="DI742" s="104"/>
      <c r="DJ742" s="104"/>
      <c r="DK742" s="104"/>
      <c r="DL742" s="104"/>
      <c r="DM742" s="104"/>
      <c r="DN742" s="104"/>
      <c r="DO742" s="104"/>
      <c r="DP742" s="104"/>
      <c r="DQ742" s="104"/>
      <c r="DR742" s="104"/>
      <c r="DS742" s="104"/>
      <c r="DT742" s="104"/>
      <c r="DU742" s="104"/>
      <c r="DV742" s="104"/>
      <c r="DW742" s="104"/>
      <c r="DX742" s="104"/>
      <c r="DY742" s="104"/>
      <c r="DZ742" s="104"/>
      <c r="EA742" s="104"/>
      <c r="EB742" s="104"/>
      <c r="EC742" s="104"/>
      <c r="ED742" s="104"/>
      <c r="EE742" s="104"/>
      <c r="EF742" s="104"/>
      <c r="EG742" s="104"/>
      <c r="EH742" s="104"/>
      <c r="EI742" s="104"/>
      <c r="EJ742" s="104"/>
      <c r="EK742" s="104"/>
      <c r="EL742" s="104"/>
      <c r="EM742" s="104"/>
      <c r="EN742" s="104"/>
      <c r="EO742" s="104"/>
      <c r="EP742" s="104"/>
      <c r="EQ742" s="104"/>
      <c r="ER742" s="104"/>
      <c r="ES742" s="104"/>
      <c r="ET742" s="104"/>
      <c r="EU742" s="104"/>
      <c r="EV742" s="104"/>
      <c r="EW742" s="104"/>
      <c r="EX742" s="104"/>
      <c r="EY742" s="104"/>
      <c r="EZ742" s="104"/>
      <c r="FA742" s="104"/>
      <c r="FB742" s="104"/>
      <c r="FC742" s="104"/>
      <c r="FD742" s="104"/>
      <c r="FE742" s="104"/>
      <c r="FF742" s="104"/>
      <c r="FG742" s="104"/>
      <c r="FH742" s="104"/>
      <c r="FI742" s="104"/>
      <c r="FJ742" s="104"/>
      <c r="FK742" s="104"/>
      <c r="FL742" s="104"/>
      <c r="FM742" s="104"/>
      <c r="FN742" s="104"/>
      <c r="FO742" s="104"/>
      <c r="FP742" s="104"/>
      <c r="FQ742" s="104"/>
      <c r="FR742" s="104"/>
      <c r="FS742" s="104"/>
      <c r="FT742" s="104"/>
      <c r="FU742" s="104"/>
      <c r="FV742" s="104"/>
      <c r="FW742" s="104"/>
      <c r="FX742" s="104"/>
      <c r="FY742" s="104"/>
      <c r="FZ742" s="104"/>
      <c r="GA742" s="104"/>
      <c r="GB742" s="104"/>
      <c r="GC742" s="104"/>
      <c r="GD742" s="104"/>
      <c r="GE742" s="104"/>
      <c r="GF742" s="104"/>
      <c r="GG742" s="104"/>
      <c r="GH742" s="104"/>
      <c r="GI742" s="104"/>
      <c r="GJ742" s="104"/>
      <c r="GK742" s="104"/>
      <c r="GL742" s="104"/>
      <c r="GM742" s="104"/>
      <c r="GN742" s="104"/>
      <c r="GO742" s="104"/>
      <c r="GP742" s="104"/>
      <c r="GQ742" s="104"/>
      <c r="GR742" s="104"/>
      <c r="GS742" s="104"/>
      <c r="GT742" s="104"/>
    </row>
    <row r="743" spans="8:202" s="6" customFormat="1">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c r="BB743" s="104"/>
      <c r="BC743" s="104"/>
      <c r="BD743" s="104"/>
      <c r="BE743" s="104"/>
      <c r="BF743" s="104"/>
      <c r="BG743" s="104"/>
      <c r="BH743" s="104"/>
      <c r="BI743" s="104"/>
      <c r="BJ743" s="104"/>
      <c r="BK743" s="104"/>
      <c r="BL743" s="104"/>
      <c r="BM743" s="104"/>
      <c r="BN743" s="104"/>
      <c r="BO743" s="104"/>
      <c r="BP743" s="104"/>
      <c r="BQ743" s="104"/>
      <c r="BR743" s="104"/>
      <c r="BS743" s="104"/>
      <c r="BT743" s="104"/>
      <c r="BU743" s="104"/>
      <c r="BV743" s="104"/>
      <c r="BW743" s="104"/>
      <c r="BX743" s="104"/>
      <c r="BY743" s="104"/>
      <c r="BZ743" s="104"/>
      <c r="CA743" s="104"/>
      <c r="CB743" s="104"/>
      <c r="CC743" s="104"/>
      <c r="CD743" s="104"/>
      <c r="CE743" s="104"/>
      <c r="CF743" s="104"/>
      <c r="CG743" s="104"/>
      <c r="CH743" s="104"/>
      <c r="CI743" s="104"/>
      <c r="CJ743" s="104"/>
      <c r="CK743" s="104"/>
      <c r="CL743" s="104"/>
      <c r="CM743" s="104"/>
      <c r="CN743" s="104"/>
      <c r="CO743" s="104"/>
      <c r="CP743" s="104"/>
      <c r="CQ743" s="104"/>
      <c r="CR743" s="104"/>
      <c r="CS743" s="104"/>
      <c r="CT743" s="104"/>
      <c r="CU743" s="104"/>
      <c r="CV743" s="104"/>
      <c r="CW743" s="104"/>
      <c r="CX743" s="104"/>
      <c r="CY743" s="104"/>
      <c r="CZ743" s="104"/>
      <c r="DA743" s="104"/>
      <c r="DB743" s="104"/>
      <c r="DC743" s="104"/>
      <c r="DD743" s="104"/>
      <c r="DE743" s="104"/>
      <c r="DF743" s="104"/>
      <c r="DG743" s="104"/>
      <c r="DH743" s="104"/>
      <c r="DI743" s="104"/>
      <c r="DJ743" s="104"/>
      <c r="DK743" s="104"/>
      <c r="DL743" s="104"/>
      <c r="DM743" s="104"/>
      <c r="DN743" s="104"/>
      <c r="DO743" s="104"/>
      <c r="DP743" s="104"/>
      <c r="DQ743" s="104"/>
      <c r="DR743" s="104"/>
      <c r="DS743" s="104"/>
      <c r="DT743" s="104"/>
      <c r="DU743" s="104"/>
      <c r="DV743" s="104"/>
      <c r="DW743" s="104"/>
      <c r="DX743" s="104"/>
      <c r="DY743" s="104"/>
      <c r="DZ743" s="104"/>
      <c r="EA743" s="104"/>
      <c r="EB743" s="104"/>
      <c r="EC743" s="104"/>
      <c r="ED743" s="104"/>
      <c r="EE743" s="104"/>
      <c r="EF743" s="104"/>
      <c r="EG743" s="104"/>
      <c r="EH743" s="104"/>
      <c r="EI743" s="104"/>
      <c r="EJ743" s="104"/>
      <c r="EK743" s="104"/>
      <c r="EL743" s="104"/>
      <c r="EM743" s="104"/>
      <c r="EN743" s="104"/>
      <c r="EO743" s="104"/>
      <c r="EP743" s="104"/>
      <c r="EQ743" s="104"/>
      <c r="ER743" s="104"/>
      <c r="ES743" s="104"/>
      <c r="ET743" s="104"/>
      <c r="EU743" s="104"/>
      <c r="EV743" s="104"/>
      <c r="EW743" s="104"/>
      <c r="EX743" s="104"/>
      <c r="EY743" s="104"/>
      <c r="EZ743" s="104"/>
      <c r="FA743" s="104"/>
      <c r="FB743" s="104"/>
      <c r="FC743" s="104"/>
      <c r="FD743" s="104"/>
      <c r="FE743" s="104"/>
      <c r="FF743" s="104"/>
      <c r="FG743" s="104"/>
      <c r="FH743" s="104"/>
      <c r="FI743" s="104"/>
      <c r="FJ743" s="104"/>
      <c r="FK743" s="104"/>
      <c r="FL743" s="104"/>
      <c r="FM743" s="104"/>
      <c r="FN743" s="104"/>
      <c r="FO743" s="104"/>
      <c r="FP743" s="104"/>
      <c r="FQ743" s="104"/>
      <c r="FR743" s="104"/>
      <c r="FS743" s="104"/>
      <c r="FT743" s="104"/>
      <c r="FU743" s="104"/>
      <c r="FV743" s="104"/>
      <c r="FW743" s="104"/>
      <c r="FX743" s="104"/>
      <c r="FY743" s="104"/>
      <c r="FZ743" s="104"/>
      <c r="GA743" s="104"/>
      <c r="GB743" s="104"/>
      <c r="GC743" s="104"/>
      <c r="GD743" s="104"/>
      <c r="GE743" s="104"/>
      <c r="GF743" s="104"/>
      <c r="GG743" s="104"/>
      <c r="GH743" s="104"/>
      <c r="GI743" s="104"/>
      <c r="GJ743" s="104"/>
      <c r="GK743" s="104"/>
      <c r="GL743" s="104"/>
      <c r="GM743" s="104"/>
      <c r="GN743" s="104"/>
      <c r="GO743" s="104"/>
      <c r="GP743" s="104"/>
      <c r="GQ743" s="104"/>
      <c r="GR743" s="104"/>
      <c r="GS743" s="104"/>
      <c r="GT743" s="104"/>
    </row>
    <row r="744" spans="8:202" s="6" customFormat="1">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c r="BB744" s="104"/>
      <c r="BC744" s="104"/>
      <c r="BD744" s="104"/>
      <c r="BE744" s="104"/>
      <c r="BF744" s="104"/>
      <c r="BG744" s="104"/>
      <c r="BH744" s="104"/>
      <c r="BI744" s="104"/>
      <c r="BJ744" s="104"/>
      <c r="BK744" s="104"/>
      <c r="BL744" s="104"/>
      <c r="BM744" s="104"/>
      <c r="BN744" s="104"/>
      <c r="BO744" s="104"/>
      <c r="BP744" s="104"/>
      <c r="BQ744" s="104"/>
      <c r="BR744" s="104"/>
      <c r="BS744" s="104"/>
      <c r="BT744" s="104"/>
      <c r="BU744" s="104"/>
      <c r="BV744" s="104"/>
      <c r="BW744" s="104"/>
      <c r="BX744" s="104"/>
      <c r="BY744" s="104"/>
      <c r="BZ744" s="104"/>
      <c r="CA744" s="104"/>
      <c r="CB744" s="104"/>
      <c r="CC744" s="104"/>
      <c r="CD744" s="104"/>
      <c r="CE744" s="104"/>
      <c r="CF744" s="104"/>
      <c r="CG744" s="104"/>
      <c r="CH744" s="104"/>
      <c r="CI744" s="104"/>
      <c r="CJ744" s="104"/>
      <c r="CK744" s="104"/>
      <c r="CL744" s="104"/>
      <c r="CM744" s="104"/>
      <c r="CN744" s="104"/>
      <c r="CO744" s="104"/>
      <c r="CP744" s="104"/>
      <c r="CQ744" s="104"/>
      <c r="CR744" s="104"/>
      <c r="CS744" s="104"/>
      <c r="CT744" s="104"/>
      <c r="CU744" s="104"/>
      <c r="CV744" s="104"/>
      <c r="CW744" s="104"/>
      <c r="CX744" s="104"/>
      <c r="CY744" s="104"/>
      <c r="CZ744" s="104"/>
      <c r="DA744" s="104"/>
      <c r="DB744" s="104"/>
      <c r="DC744" s="104"/>
      <c r="DD744" s="104"/>
      <c r="DE744" s="104"/>
      <c r="DF744" s="104"/>
      <c r="DG744" s="104"/>
      <c r="DH744" s="104"/>
      <c r="DI744" s="104"/>
      <c r="DJ744" s="104"/>
      <c r="DK744" s="104"/>
      <c r="DL744" s="104"/>
      <c r="DM744" s="104"/>
      <c r="DN744" s="104"/>
      <c r="DO744" s="104"/>
      <c r="DP744" s="104"/>
      <c r="DQ744" s="104"/>
      <c r="DR744" s="104"/>
      <c r="DS744" s="104"/>
      <c r="DT744" s="104"/>
      <c r="DU744" s="104"/>
      <c r="DV744" s="104"/>
      <c r="DW744" s="104"/>
      <c r="DX744" s="104"/>
      <c r="DY744" s="104"/>
      <c r="DZ744" s="104"/>
      <c r="EA744" s="104"/>
      <c r="EB744" s="104"/>
      <c r="EC744" s="104"/>
      <c r="ED744" s="104"/>
      <c r="EE744" s="104"/>
      <c r="EF744" s="104"/>
      <c r="EG744" s="104"/>
      <c r="EH744" s="104"/>
      <c r="EI744" s="104"/>
      <c r="EJ744" s="104"/>
      <c r="EK744" s="104"/>
      <c r="EL744" s="104"/>
      <c r="EM744" s="104"/>
      <c r="EN744" s="104"/>
      <c r="EO744" s="104"/>
      <c r="EP744" s="104"/>
      <c r="EQ744" s="104"/>
      <c r="ER744" s="104"/>
      <c r="ES744" s="104"/>
      <c r="ET744" s="104"/>
      <c r="EU744" s="104"/>
      <c r="EV744" s="104"/>
      <c r="EW744" s="104"/>
      <c r="EX744" s="104"/>
      <c r="EY744" s="104"/>
      <c r="EZ744" s="104"/>
      <c r="FA744" s="104"/>
      <c r="FB744" s="104"/>
      <c r="FC744" s="104"/>
      <c r="FD744" s="104"/>
      <c r="FE744" s="104"/>
      <c r="FF744" s="104"/>
      <c r="FG744" s="104"/>
      <c r="FH744" s="104"/>
      <c r="FI744" s="104"/>
      <c r="FJ744" s="104"/>
      <c r="FK744" s="104"/>
      <c r="FL744" s="104"/>
      <c r="FM744" s="104"/>
      <c r="FN744" s="104"/>
      <c r="FO744" s="104"/>
      <c r="FP744" s="104"/>
      <c r="FQ744" s="104"/>
      <c r="FR744" s="104"/>
      <c r="FS744" s="104"/>
      <c r="FT744" s="104"/>
      <c r="FU744" s="104"/>
      <c r="FV744" s="104"/>
      <c r="FW744" s="104"/>
      <c r="FX744" s="104"/>
      <c r="FY744" s="104"/>
      <c r="FZ744" s="104"/>
      <c r="GA744" s="104"/>
      <c r="GB744" s="104"/>
      <c r="GC744" s="104"/>
      <c r="GD744" s="104"/>
      <c r="GE744" s="104"/>
      <c r="GF744" s="104"/>
      <c r="GG744" s="104"/>
      <c r="GH744" s="104"/>
      <c r="GI744" s="104"/>
      <c r="GJ744" s="104"/>
      <c r="GK744" s="104"/>
      <c r="GL744" s="104"/>
      <c r="GM744" s="104"/>
      <c r="GN744" s="104"/>
      <c r="GO744" s="104"/>
      <c r="GP744" s="104"/>
      <c r="GQ744" s="104"/>
      <c r="GR744" s="104"/>
      <c r="GS744" s="104"/>
      <c r="GT744" s="104"/>
    </row>
    <row r="745" spans="8:202" s="6" customFormat="1">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104"/>
      <c r="AS745" s="104"/>
      <c r="AT745" s="104"/>
      <c r="AU745" s="104"/>
      <c r="AV745" s="104"/>
      <c r="AW745" s="104"/>
      <c r="AX745" s="104"/>
      <c r="AY745" s="104"/>
      <c r="AZ745" s="104"/>
      <c r="BA745" s="104"/>
      <c r="BB745" s="104"/>
      <c r="BC745" s="104"/>
      <c r="BD745" s="104"/>
      <c r="BE745" s="104"/>
      <c r="BF745" s="104"/>
      <c r="BG745" s="104"/>
      <c r="BH745" s="104"/>
      <c r="BI745" s="104"/>
      <c r="BJ745" s="104"/>
      <c r="BK745" s="104"/>
      <c r="BL745" s="104"/>
      <c r="BM745" s="104"/>
      <c r="BN745" s="104"/>
      <c r="BO745" s="104"/>
      <c r="BP745" s="104"/>
      <c r="BQ745" s="104"/>
      <c r="BR745" s="104"/>
      <c r="BS745" s="104"/>
      <c r="BT745" s="104"/>
      <c r="BU745" s="104"/>
      <c r="BV745" s="104"/>
      <c r="BW745" s="104"/>
      <c r="BX745" s="104"/>
      <c r="BY745" s="104"/>
      <c r="BZ745" s="104"/>
      <c r="CA745" s="104"/>
      <c r="CB745" s="104"/>
      <c r="CC745" s="104"/>
      <c r="CD745" s="104"/>
      <c r="CE745" s="104"/>
      <c r="CF745" s="104"/>
      <c r="CG745" s="104"/>
      <c r="CH745" s="104"/>
      <c r="CI745" s="104"/>
      <c r="CJ745" s="104"/>
      <c r="CK745" s="104"/>
      <c r="CL745" s="104"/>
      <c r="CM745" s="104"/>
      <c r="CN745" s="104"/>
      <c r="CO745" s="104"/>
      <c r="CP745" s="104"/>
      <c r="CQ745" s="104"/>
      <c r="CR745" s="104"/>
      <c r="CS745" s="104"/>
      <c r="CT745" s="104"/>
      <c r="CU745" s="104"/>
      <c r="CV745" s="104"/>
      <c r="CW745" s="104"/>
      <c r="CX745" s="104"/>
      <c r="CY745" s="104"/>
      <c r="CZ745" s="104"/>
      <c r="DA745" s="104"/>
      <c r="DB745" s="104"/>
      <c r="DC745" s="104"/>
      <c r="DD745" s="104"/>
      <c r="DE745" s="104"/>
      <c r="DF745" s="104"/>
      <c r="DG745" s="104"/>
      <c r="DH745" s="104"/>
      <c r="DI745" s="104"/>
      <c r="DJ745" s="104"/>
      <c r="DK745" s="104"/>
      <c r="DL745" s="104"/>
      <c r="DM745" s="104"/>
      <c r="DN745" s="104"/>
      <c r="DO745" s="104"/>
      <c r="DP745" s="104"/>
      <c r="DQ745" s="104"/>
      <c r="DR745" s="104"/>
      <c r="DS745" s="104"/>
      <c r="DT745" s="104"/>
      <c r="DU745" s="104"/>
      <c r="DV745" s="104"/>
      <c r="DW745" s="104"/>
      <c r="DX745" s="104"/>
      <c r="DY745" s="104"/>
      <c r="DZ745" s="104"/>
      <c r="EA745" s="104"/>
      <c r="EB745" s="104"/>
      <c r="EC745" s="104"/>
      <c r="ED745" s="104"/>
      <c r="EE745" s="104"/>
      <c r="EF745" s="104"/>
      <c r="EG745" s="104"/>
      <c r="EH745" s="104"/>
      <c r="EI745" s="104"/>
      <c r="EJ745" s="104"/>
      <c r="EK745" s="104"/>
      <c r="EL745" s="104"/>
      <c r="EM745" s="104"/>
      <c r="EN745" s="104"/>
      <c r="EO745" s="104"/>
      <c r="EP745" s="104"/>
      <c r="EQ745" s="104"/>
      <c r="ER745" s="104"/>
      <c r="ES745" s="104"/>
      <c r="ET745" s="104"/>
      <c r="EU745" s="104"/>
      <c r="EV745" s="104"/>
      <c r="EW745" s="104"/>
      <c r="EX745" s="104"/>
      <c r="EY745" s="104"/>
      <c r="EZ745" s="104"/>
      <c r="FA745" s="104"/>
      <c r="FB745" s="104"/>
      <c r="FC745" s="104"/>
      <c r="FD745" s="104"/>
      <c r="FE745" s="104"/>
      <c r="FF745" s="104"/>
      <c r="FG745" s="104"/>
      <c r="FH745" s="104"/>
      <c r="FI745" s="104"/>
      <c r="FJ745" s="104"/>
      <c r="FK745" s="104"/>
      <c r="FL745" s="104"/>
      <c r="FM745" s="104"/>
      <c r="FN745" s="104"/>
      <c r="FO745" s="104"/>
      <c r="FP745" s="104"/>
      <c r="FQ745" s="104"/>
      <c r="FR745" s="104"/>
      <c r="FS745" s="104"/>
      <c r="FT745" s="104"/>
      <c r="FU745" s="104"/>
      <c r="FV745" s="104"/>
      <c r="FW745" s="104"/>
      <c r="FX745" s="104"/>
      <c r="FY745" s="104"/>
      <c r="FZ745" s="104"/>
      <c r="GA745" s="104"/>
      <c r="GB745" s="104"/>
      <c r="GC745" s="104"/>
      <c r="GD745" s="104"/>
      <c r="GE745" s="104"/>
      <c r="GF745" s="104"/>
      <c r="GG745" s="104"/>
      <c r="GH745" s="104"/>
      <c r="GI745" s="104"/>
      <c r="GJ745" s="104"/>
      <c r="GK745" s="104"/>
      <c r="GL745" s="104"/>
      <c r="GM745" s="104"/>
      <c r="GN745" s="104"/>
      <c r="GO745" s="104"/>
      <c r="GP745" s="104"/>
      <c r="GQ745" s="104"/>
      <c r="GR745" s="104"/>
      <c r="GS745" s="104"/>
      <c r="GT745" s="104"/>
    </row>
    <row r="746" spans="8:202" s="6" customFormat="1">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c r="BB746" s="104"/>
      <c r="BC746" s="104"/>
      <c r="BD746" s="104"/>
      <c r="BE746" s="104"/>
      <c r="BF746" s="104"/>
      <c r="BG746" s="104"/>
      <c r="BH746" s="104"/>
      <c r="BI746" s="104"/>
      <c r="BJ746" s="104"/>
      <c r="BK746" s="104"/>
      <c r="BL746" s="104"/>
      <c r="BM746" s="104"/>
      <c r="BN746" s="104"/>
      <c r="BO746" s="104"/>
      <c r="BP746" s="104"/>
      <c r="BQ746" s="104"/>
      <c r="BR746" s="104"/>
      <c r="BS746" s="104"/>
      <c r="BT746" s="104"/>
      <c r="BU746" s="104"/>
      <c r="BV746" s="104"/>
      <c r="BW746" s="104"/>
      <c r="BX746" s="104"/>
      <c r="BY746" s="104"/>
      <c r="BZ746" s="104"/>
      <c r="CA746" s="104"/>
      <c r="CB746" s="104"/>
      <c r="CC746" s="104"/>
      <c r="CD746" s="104"/>
      <c r="CE746" s="104"/>
      <c r="CF746" s="104"/>
      <c r="CG746" s="104"/>
      <c r="CH746" s="104"/>
      <c r="CI746" s="104"/>
      <c r="CJ746" s="104"/>
      <c r="CK746" s="104"/>
      <c r="CL746" s="104"/>
      <c r="CM746" s="104"/>
      <c r="CN746" s="104"/>
      <c r="CO746" s="104"/>
      <c r="CP746" s="104"/>
      <c r="CQ746" s="104"/>
      <c r="CR746" s="104"/>
      <c r="CS746" s="104"/>
      <c r="CT746" s="104"/>
      <c r="CU746" s="104"/>
      <c r="CV746" s="104"/>
      <c r="CW746" s="104"/>
      <c r="CX746" s="104"/>
      <c r="CY746" s="104"/>
      <c r="CZ746" s="104"/>
      <c r="DA746" s="104"/>
      <c r="DB746" s="104"/>
      <c r="DC746" s="104"/>
      <c r="DD746" s="104"/>
      <c r="DE746" s="104"/>
      <c r="DF746" s="104"/>
      <c r="DG746" s="104"/>
      <c r="DH746" s="104"/>
      <c r="DI746" s="104"/>
      <c r="DJ746" s="104"/>
      <c r="DK746" s="104"/>
      <c r="DL746" s="104"/>
      <c r="DM746" s="104"/>
      <c r="DN746" s="104"/>
      <c r="DO746" s="104"/>
      <c r="DP746" s="104"/>
      <c r="DQ746" s="104"/>
      <c r="DR746" s="104"/>
      <c r="DS746" s="104"/>
      <c r="DT746" s="104"/>
      <c r="DU746" s="104"/>
      <c r="DV746" s="104"/>
      <c r="DW746" s="104"/>
      <c r="DX746" s="104"/>
      <c r="DY746" s="104"/>
      <c r="DZ746" s="104"/>
      <c r="EA746" s="104"/>
      <c r="EB746" s="104"/>
      <c r="EC746" s="104"/>
      <c r="ED746" s="104"/>
      <c r="EE746" s="104"/>
      <c r="EF746" s="104"/>
      <c r="EG746" s="104"/>
      <c r="EH746" s="104"/>
      <c r="EI746" s="104"/>
      <c r="EJ746" s="104"/>
      <c r="EK746" s="104"/>
      <c r="EL746" s="104"/>
      <c r="EM746" s="104"/>
      <c r="EN746" s="104"/>
      <c r="EO746" s="104"/>
      <c r="EP746" s="104"/>
      <c r="EQ746" s="104"/>
      <c r="ER746" s="104"/>
      <c r="ES746" s="104"/>
      <c r="ET746" s="104"/>
      <c r="EU746" s="104"/>
      <c r="EV746" s="104"/>
      <c r="EW746" s="104"/>
      <c r="EX746" s="104"/>
      <c r="EY746" s="104"/>
      <c r="EZ746" s="104"/>
      <c r="FA746" s="104"/>
      <c r="FB746" s="104"/>
      <c r="FC746" s="104"/>
      <c r="FD746" s="104"/>
      <c r="FE746" s="104"/>
      <c r="FF746" s="104"/>
      <c r="FG746" s="104"/>
      <c r="FH746" s="104"/>
      <c r="FI746" s="104"/>
      <c r="FJ746" s="104"/>
      <c r="FK746" s="104"/>
      <c r="FL746" s="104"/>
      <c r="FM746" s="104"/>
      <c r="FN746" s="104"/>
      <c r="FO746" s="104"/>
      <c r="FP746" s="104"/>
      <c r="FQ746" s="104"/>
      <c r="FR746" s="104"/>
      <c r="FS746" s="104"/>
      <c r="FT746" s="104"/>
      <c r="FU746" s="104"/>
      <c r="FV746" s="104"/>
      <c r="FW746" s="104"/>
      <c r="FX746" s="104"/>
      <c r="FY746" s="104"/>
      <c r="FZ746" s="104"/>
      <c r="GA746" s="104"/>
      <c r="GB746" s="104"/>
      <c r="GC746" s="104"/>
      <c r="GD746" s="104"/>
      <c r="GE746" s="104"/>
      <c r="GF746" s="104"/>
      <c r="GG746" s="104"/>
      <c r="GH746" s="104"/>
      <c r="GI746" s="104"/>
      <c r="GJ746" s="104"/>
      <c r="GK746" s="104"/>
      <c r="GL746" s="104"/>
      <c r="GM746" s="104"/>
      <c r="GN746" s="104"/>
      <c r="GO746" s="104"/>
      <c r="GP746" s="104"/>
      <c r="GQ746" s="104"/>
      <c r="GR746" s="104"/>
      <c r="GS746" s="104"/>
      <c r="GT746" s="104"/>
    </row>
    <row r="747" spans="8:202" s="6" customFormat="1">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104"/>
      <c r="AX747" s="104"/>
      <c r="AY747" s="104"/>
      <c r="AZ747" s="104"/>
      <c r="BA747" s="104"/>
      <c r="BB747" s="104"/>
      <c r="BC747" s="104"/>
      <c r="BD747" s="104"/>
      <c r="BE747" s="104"/>
      <c r="BF747" s="104"/>
      <c r="BG747" s="104"/>
      <c r="BH747" s="104"/>
      <c r="BI747" s="104"/>
      <c r="BJ747" s="104"/>
      <c r="BK747" s="104"/>
      <c r="BL747" s="104"/>
      <c r="BM747" s="104"/>
      <c r="BN747" s="104"/>
      <c r="BO747" s="104"/>
      <c r="BP747" s="104"/>
      <c r="BQ747" s="104"/>
      <c r="BR747" s="104"/>
      <c r="BS747" s="104"/>
      <c r="BT747" s="104"/>
      <c r="BU747" s="104"/>
      <c r="BV747" s="104"/>
      <c r="BW747" s="104"/>
      <c r="BX747" s="104"/>
      <c r="BY747" s="104"/>
      <c r="BZ747" s="104"/>
      <c r="CA747" s="104"/>
      <c r="CB747" s="104"/>
      <c r="CC747" s="104"/>
      <c r="CD747" s="104"/>
      <c r="CE747" s="104"/>
      <c r="CF747" s="104"/>
      <c r="CG747" s="104"/>
      <c r="CH747" s="104"/>
      <c r="CI747" s="104"/>
      <c r="CJ747" s="104"/>
      <c r="CK747" s="104"/>
      <c r="CL747" s="104"/>
      <c r="CM747" s="104"/>
      <c r="CN747" s="104"/>
      <c r="CO747" s="104"/>
      <c r="CP747" s="104"/>
      <c r="CQ747" s="104"/>
      <c r="CR747" s="104"/>
      <c r="CS747" s="104"/>
      <c r="CT747" s="104"/>
      <c r="CU747" s="104"/>
      <c r="CV747" s="104"/>
      <c r="CW747" s="104"/>
      <c r="CX747" s="104"/>
      <c r="CY747" s="104"/>
      <c r="CZ747" s="104"/>
      <c r="DA747" s="104"/>
      <c r="DB747" s="104"/>
      <c r="DC747" s="104"/>
      <c r="DD747" s="104"/>
      <c r="DE747" s="104"/>
      <c r="DF747" s="104"/>
      <c r="DG747" s="104"/>
      <c r="DH747" s="104"/>
      <c r="DI747" s="104"/>
      <c r="DJ747" s="104"/>
      <c r="DK747" s="104"/>
      <c r="DL747" s="104"/>
      <c r="DM747" s="104"/>
      <c r="DN747" s="104"/>
      <c r="DO747" s="104"/>
      <c r="DP747" s="104"/>
      <c r="DQ747" s="104"/>
      <c r="DR747" s="104"/>
      <c r="DS747" s="104"/>
      <c r="DT747" s="104"/>
      <c r="DU747" s="104"/>
      <c r="DV747" s="104"/>
      <c r="DW747" s="104"/>
      <c r="DX747" s="104"/>
      <c r="DY747" s="104"/>
      <c r="DZ747" s="104"/>
      <c r="EA747" s="104"/>
      <c r="EB747" s="104"/>
      <c r="EC747" s="104"/>
      <c r="ED747" s="104"/>
      <c r="EE747" s="104"/>
      <c r="EF747" s="104"/>
      <c r="EG747" s="104"/>
      <c r="EH747" s="104"/>
      <c r="EI747" s="104"/>
      <c r="EJ747" s="104"/>
      <c r="EK747" s="104"/>
      <c r="EL747" s="104"/>
      <c r="EM747" s="104"/>
      <c r="EN747" s="104"/>
      <c r="EO747" s="104"/>
      <c r="EP747" s="104"/>
      <c r="EQ747" s="104"/>
      <c r="ER747" s="104"/>
      <c r="ES747" s="104"/>
      <c r="ET747" s="104"/>
      <c r="EU747" s="104"/>
      <c r="EV747" s="104"/>
      <c r="EW747" s="104"/>
      <c r="EX747" s="104"/>
      <c r="EY747" s="104"/>
      <c r="EZ747" s="104"/>
      <c r="FA747" s="104"/>
      <c r="FB747" s="104"/>
      <c r="FC747" s="104"/>
      <c r="FD747" s="104"/>
      <c r="FE747" s="104"/>
      <c r="FF747" s="104"/>
      <c r="FG747" s="104"/>
      <c r="FH747" s="104"/>
      <c r="FI747" s="104"/>
      <c r="FJ747" s="104"/>
      <c r="FK747" s="104"/>
      <c r="FL747" s="104"/>
      <c r="FM747" s="104"/>
      <c r="FN747" s="104"/>
      <c r="FO747" s="104"/>
      <c r="FP747" s="104"/>
      <c r="FQ747" s="104"/>
      <c r="FR747" s="104"/>
      <c r="FS747" s="104"/>
      <c r="FT747" s="104"/>
      <c r="FU747" s="104"/>
      <c r="FV747" s="104"/>
      <c r="FW747" s="104"/>
      <c r="FX747" s="104"/>
      <c r="FY747" s="104"/>
      <c r="FZ747" s="104"/>
      <c r="GA747" s="104"/>
      <c r="GB747" s="104"/>
      <c r="GC747" s="104"/>
      <c r="GD747" s="104"/>
      <c r="GE747" s="104"/>
      <c r="GF747" s="104"/>
      <c r="GG747" s="104"/>
      <c r="GH747" s="104"/>
      <c r="GI747" s="104"/>
      <c r="GJ747" s="104"/>
      <c r="GK747" s="104"/>
      <c r="GL747" s="104"/>
      <c r="GM747" s="104"/>
      <c r="GN747" s="104"/>
      <c r="GO747" s="104"/>
      <c r="GP747" s="104"/>
      <c r="GQ747" s="104"/>
      <c r="GR747" s="104"/>
      <c r="GS747" s="104"/>
      <c r="GT747" s="104"/>
    </row>
    <row r="748" spans="8:202" s="6" customFormat="1">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4"/>
      <c r="AT748" s="104"/>
      <c r="AU748" s="104"/>
      <c r="AV748" s="104"/>
      <c r="AW748" s="104"/>
      <c r="AX748" s="104"/>
      <c r="AY748" s="104"/>
      <c r="AZ748" s="104"/>
      <c r="BA748" s="104"/>
      <c r="BB748" s="104"/>
      <c r="BC748" s="104"/>
      <c r="BD748" s="104"/>
      <c r="BE748" s="104"/>
      <c r="BF748" s="104"/>
      <c r="BG748" s="104"/>
      <c r="BH748" s="104"/>
      <c r="BI748" s="104"/>
      <c r="BJ748" s="104"/>
      <c r="BK748" s="104"/>
      <c r="BL748" s="104"/>
      <c r="BM748" s="104"/>
      <c r="BN748" s="104"/>
      <c r="BO748" s="104"/>
      <c r="BP748" s="104"/>
      <c r="BQ748" s="104"/>
      <c r="BR748" s="104"/>
      <c r="BS748" s="104"/>
      <c r="BT748" s="104"/>
      <c r="BU748" s="104"/>
      <c r="BV748" s="104"/>
      <c r="BW748" s="104"/>
      <c r="BX748" s="104"/>
      <c r="BY748" s="104"/>
      <c r="BZ748" s="104"/>
      <c r="CA748" s="104"/>
      <c r="CB748" s="104"/>
      <c r="CC748" s="104"/>
      <c r="CD748" s="104"/>
      <c r="CE748" s="104"/>
      <c r="CF748" s="104"/>
      <c r="CG748" s="104"/>
      <c r="CH748" s="104"/>
      <c r="CI748" s="104"/>
      <c r="CJ748" s="104"/>
      <c r="CK748" s="104"/>
      <c r="CL748" s="104"/>
      <c r="CM748" s="104"/>
      <c r="CN748" s="104"/>
      <c r="CO748" s="104"/>
      <c r="CP748" s="104"/>
      <c r="CQ748" s="104"/>
      <c r="CR748" s="104"/>
      <c r="CS748" s="104"/>
      <c r="CT748" s="104"/>
      <c r="CU748" s="104"/>
      <c r="CV748" s="104"/>
      <c r="CW748" s="104"/>
      <c r="CX748" s="104"/>
      <c r="CY748" s="104"/>
      <c r="CZ748" s="104"/>
      <c r="DA748" s="104"/>
      <c r="DB748" s="104"/>
      <c r="DC748" s="104"/>
      <c r="DD748" s="104"/>
      <c r="DE748" s="104"/>
      <c r="DF748" s="104"/>
      <c r="DG748" s="104"/>
      <c r="DH748" s="104"/>
      <c r="DI748" s="104"/>
      <c r="DJ748" s="104"/>
      <c r="DK748" s="104"/>
      <c r="DL748" s="104"/>
      <c r="DM748" s="104"/>
      <c r="DN748" s="104"/>
      <c r="DO748" s="104"/>
      <c r="DP748" s="104"/>
      <c r="DQ748" s="104"/>
      <c r="DR748" s="104"/>
      <c r="DS748" s="104"/>
      <c r="DT748" s="104"/>
      <c r="DU748" s="104"/>
      <c r="DV748" s="104"/>
      <c r="DW748" s="104"/>
      <c r="DX748" s="104"/>
      <c r="DY748" s="104"/>
      <c r="DZ748" s="104"/>
      <c r="EA748" s="104"/>
      <c r="EB748" s="104"/>
      <c r="EC748" s="104"/>
      <c r="ED748" s="104"/>
      <c r="EE748" s="104"/>
      <c r="EF748" s="104"/>
      <c r="EG748" s="104"/>
      <c r="EH748" s="104"/>
      <c r="EI748" s="104"/>
      <c r="EJ748" s="104"/>
      <c r="EK748" s="104"/>
      <c r="EL748" s="104"/>
      <c r="EM748" s="104"/>
      <c r="EN748" s="104"/>
      <c r="EO748" s="104"/>
      <c r="EP748" s="104"/>
      <c r="EQ748" s="104"/>
      <c r="ER748" s="104"/>
      <c r="ES748" s="104"/>
      <c r="ET748" s="104"/>
      <c r="EU748" s="104"/>
      <c r="EV748" s="104"/>
      <c r="EW748" s="104"/>
      <c r="EX748" s="104"/>
      <c r="EY748" s="104"/>
      <c r="EZ748" s="104"/>
      <c r="FA748" s="104"/>
      <c r="FB748" s="104"/>
      <c r="FC748" s="104"/>
      <c r="FD748" s="104"/>
      <c r="FE748" s="104"/>
      <c r="FF748" s="104"/>
      <c r="FG748" s="104"/>
      <c r="FH748" s="104"/>
      <c r="FI748" s="104"/>
      <c r="FJ748" s="104"/>
      <c r="FK748" s="104"/>
      <c r="FL748" s="104"/>
      <c r="FM748" s="104"/>
      <c r="FN748" s="104"/>
      <c r="FO748" s="104"/>
      <c r="FP748" s="104"/>
      <c r="FQ748" s="104"/>
      <c r="FR748" s="104"/>
      <c r="FS748" s="104"/>
      <c r="FT748" s="104"/>
      <c r="FU748" s="104"/>
      <c r="FV748" s="104"/>
      <c r="FW748" s="104"/>
      <c r="FX748" s="104"/>
      <c r="FY748" s="104"/>
      <c r="FZ748" s="104"/>
      <c r="GA748" s="104"/>
      <c r="GB748" s="104"/>
      <c r="GC748" s="104"/>
      <c r="GD748" s="104"/>
      <c r="GE748" s="104"/>
      <c r="GF748" s="104"/>
      <c r="GG748" s="104"/>
      <c r="GH748" s="104"/>
      <c r="GI748" s="104"/>
      <c r="GJ748" s="104"/>
      <c r="GK748" s="104"/>
      <c r="GL748" s="104"/>
      <c r="GM748" s="104"/>
      <c r="GN748" s="104"/>
      <c r="GO748" s="104"/>
      <c r="GP748" s="104"/>
      <c r="GQ748" s="104"/>
      <c r="GR748" s="104"/>
      <c r="GS748" s="104"/>
      <c r="GT748" s="104"/>
    </row>
    <row r="749" spans="8:202" s="6" customFormat="1">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104"/>
      <c r="AY749" s="104"/>
      <c r="AZ749" s="104"/>
      <c r="BA749" s="104"/>
      <c r="BB749" s="104"/>
      <c r="BC749" s="104"/>
      <c r="BD749" s="104"/>
      <c r="BE749" s="104"/>
      <c r="BF749" s="104"/>
      <c r="BG749" s="104"/>
      <c r="BH749" s="104"/>
      <c r="BI749" s="104"/>
      <c r="BJ749" s="104"/>
      <c r="BK749" s="104"/>
      <c r="BL749" s="104"/>
      <c r="BM749" s="104"/>
      <c r="BN749" s="104"/>
      <c r="BO749" s="104"/>
      <c r="BP749" s="104"/>
      <c r="BQ749" s="104"/>
      <c r="BR749" s="104"/>
      <c r="BS749" s="104"/>
      <c r="BT749" s="104"/>
      <c r="BU749" s="104"/>
      <c r="BV749" s="104"/>
      <c r="BW749" s="104"/>
      <c r="BX749" s="104"/>
      <c r="BY749" s="104"/>
      <c r="BZ749" s="104"/>
      <c r="CA749" s="104"/>
      <c r="CB749" s="104"/>
      <c r="CC749" s="104"/>
      <c r="CD749" s="104"/>
      <c r="CE749" s="104"/>
      <c r="CF749" s="104"/>
      <c r="CG749" s="104"/>
      <c r="CH749" s="104"/>
      <c r="CI749" s="104"/>
      <c r="CJ749" s="104"/>
      <c r="CK749" s="104"/>
      <c r="CL749" s="104"/>
      <c r="CM749" s="104"/>
      <c r="CN749" s="104"/>
      <c r="CO749" s="104"/>
      <c r="CP749" s="104"/>
      <c r="CQ749" s="104"/>
      <c r="CR749" s="104"/>
      <c r="CS749" s="104"/>
      <c r="CT749" s="104"/>
      <c r="CU749" s="104"/>
      <c r="CV749" s="104"/>
      <c r="CW749" s="104"/>
      <c r="CX749" s="104"/>
      <c r="CY749" s="104"/>
      <c r="CZ749" s="104"/>
      <c r="DA749" s="104"/>
      <c r="DB749" s="104"/>
      <c r="DC749" s="104"/>
      <c r="DD749" s="104"/>
      <c r="DE749" s="104"/>
      <c r="DF749" s="104"/>
      <c r="DG749" s="104"/>
      <c r="DH749" s="104"/>
      <c r="DI749" s="104"/>
      <c r="DJ749" s="104"/>
      <c r="DK749" s="104"/>
      <c r="DL749" s="104"/>
      <c r="DM749" s="104"/>
      <c r="DN749" s="104"/>
      <c r="DO749" s="104"/>
      <c r="DP749" s="104"/>
      <c r="DQ749" s="104"/>
      <c r="DR749" s="104"/>
      <c r="DS749" s="104"/>
      <c r="DT749" s="104"/>
      <c r="DU749" s="104"/>
      <c r="DV749" s="104"/>
      <c r="DW749" s="104"/>
      <c r="DX749" s="104"/>
      <c r="DY749" s="104"/>
      <c r="DZ749" s="104"/>
      <c r="EA749" s="104"/>
      <c r="EB749" s="104"/>
      <c r="EC749" s="104"/>
      <c r="ED749" s="104"/>
      <c r="EE749" s="104"/>
      <c r="EF749" s="104"/>
      <c r="EG749" s="104"/>
      <c r="EH749" s="104"/>
      <c r="EI749" s="104"/>
      <c r="EJ749" s="104"/>
      <c r="EK749" s="104"/>
      <c r="EL749" s="104"/>
      <c r="EM749" s="104"/>
      <c r="EN749" s="104"/>
      <c r="EO749" s="104"/>
      <c r="EP749" s="104"/>
      <c r="EQ749" s="104"/>
      <c r="ER749" s="104"/>
      <c r="ES749" s="104"/>
      <c r="ET749" s="104"/>
      <c r="EU749" s="104"/>
      <c r="EV749" s="104"/>
      <c r="EW749" s="104"/>
      <c r="EX749" s="104"/>
      <c r="EY749" s="104"/>
      <c r="EZ749" s="104"/>
      <c r="FA749" s="104"/>
      <c r="FB749" s="104"/>
      <c r="FC749" s="104"/>
      <c r="FD749" s="104"/>
      <c r="FE749" s="104"/>
      <c r="FF749" s="104"/>
      <c r="FG749" s="104"/>
      <c r="FH749" s="104"/>
      <c r="FI749" s="104"/>
      <c r="FJ749" s="104"/>
      <c r="FK749" s="104"/>
      <c r="FL749" s="104"/>
      <c r="FM749" s="104"/>
      <c r="FN749" s="104"/>
      <c r="FO749" s="104"/>
      <c r="FP749" s="104"/>
      <c r="FQ749" s="104"/>
      <c r="FR749" s="104"/>
      <c r="FS749" s="104"/>
      <c r="FT749" s="104"/>
      <c r="FU749" s="104"/>
      <c r="FV749" s="104"/>
      <c r="FW749" s="104"/>
      <c r="FX749" s="104"/>
      <c r="FY749" s="104"/>
      <c r="FZ749" s="104"/>
      <c r="GA749" s="104"/>
      <c r="GB749" s="104"/>
      <c r="GC749" s="104"/>
      <c r="GD749" s="104"/>
      <c r="GE749" s="104"/>
      <c r="GF749" s="104"/>
      <c r="GG749" s="104"/>
      <c r="GH749" s="104"/>
      <c r="GI749" s="104"/>
      <c r="GJ749" s="104"/>
      <c r="GK749" s="104"/>
      <c r="GL749" s="104"/>
      <c r="GM749" s="104"/>
      <c r="GN749" s="104"/>
      <c r="GO749" s="104"/>
      <c r="GP749" s="104"/>
      <c r="GQ749" s="104"/>
      <c r="GR749" s="104"/>
      <c r="GS749" s="104"/>
      <c r="GT749" s="104"/>
    </row>
    <row r="750" spans="8:202" s="6" customFormat="1">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104"/>
      <c r="AY750" s="104"/>
      <c r="AZ750" s="104"/>
      <c r="BA750" s="104"/>
      <c r="BB750" s="104"/>
      <c r="BC750" s="104"/>
      <c r="BD750" s="104"/>
      <c r="BE750" s="104"/>
      <c r="BF750" s="104"/>
      <c r="BG750" s="104"/>
      <c r="BH750" s="104"/>
      <c r="BI750" s="104"/>
      <c r="BJ750" s="104"/>
      <c r="BK750" s="104"/>
      <c r="BL750" s="104"/>
      <c r="BM750" s="104"/>
      <c r="BN750" s="104"/>
      <c r="BO750" s="104"/>
      <c r="BP750" s="104"/>
      <c r="BQ750" s="104"/>
      <c r="BR750" s="104"/>
      <c r="BS750" s="104"/>
      <c r="BT750" s="104"/>
      <c r="BU750" s="104"/>
      <c r="BV750" s="104"/>
      <c r="BW750" s="104"/>
      <c r="BX750" s="104"/>
      <c r="BY750" s="104"/>
      <c r="BZ750" s="104"/>
      <c r="CA750" s="104"/>
      <c r="CB750" s="104"/>
      <c r="CC750" s="104"/>
      <c r="CD750" s="104"/>
      <c r="CE750" s="104"/>
      <c r="CF750" s="104"/>
      <c r="CG750" s="104"/>
      <c r="CH750" s="104"/>
      <c r="CI750" s="104"/>
      <c r="CJ750" s="104"/>
      <c r="CK750" s="104"/>
      <c r="CL750" s="104"/>
      <c r="CM750" s="104"/>
      <c r="CN750" s="104"/>
      <c r="CO750" s="104"/>
      <c r="CP750" s="104"/>
      <c r="CQ750" s="104"/>
      <c r="CR750" s="104"/>
      <c r="CS750" s="104"/>
      <c r="CT750" s="104"/>
      <c r="CU750" s="104"/>
      <c r="CV750" s="104"/>
      <c r="CW750" s="104"/>
      <c r="CX750" s="104"/>
      <c r="CY750" s="104"/>
      <c r="CZ750" s="104"/>
      <c r="DA750" s="104"/>
      <c r="DB750" s="104"/>
      <c r="DC750" s="104"/>
      <c r="DD750" s="104"/>
      <c r="DE750" s="104"/>
      <c r="DF750" s="104"/>
      <c r="DG750" s="104"/>
      <c r="DH750" s="104"/>
      <c r="DI750" s="104"/>
      <c r="DJ750" s="104"/>
      <c r="DK750" s="104"/>
      <c r="DL750" s="104"/>
      <c r="DM750" s="104"/>
      <c r="DN750" s="104"/>
      <c r="DO750" s="104"/>
      <c r="DP750" s="104"/>
      <c r="DQ750" s="104"/>
      <c r="DR750" s="104"/>
      <c r="DS750" s="104"/>
      <c r="DT750" s="104"/>
      <c r="DU750" s="104"/>
      <c r="DV750" s="104"/>
      <c r="DW750" s="104"/>
      <c r="DX750" s="104"/>
      <c r="DY750" s="104"/>
      <c r="DZ750" s="104"/>
      <c r="EA750" s="104"/>
      <c r="EB750" s="104"/>
      <c r="EC750" s="104"/>
      <c r="ED750" s="104"/>
      <c r="EE750" s="104"/>
      <c r="EF750" s="104"/>
      <c r="EG750" s="104"/>
      <c r="EH750" s="104"/>
      <c r="EI750" s="104"/>
      <c r="EJ750" s="104"/>
      <c r="EK750" s="104"/>
      <c r="EL750" s="104"/>
      <c r="EM750" s="104"/>
      <c r="EN750" s="104"/>
      <c r="EO750" s="104"/>
      <c r="EP750" s="104"/>
      <c r="EQ750" s="104"/>
      <c r="ER750" s="104"/>
      <c r="ES750" s="104"/>
      <c r="ET750" s="104"/>
      <c r="EU750" s="104"/>
      <c r="EV750" s="104"/>
      <c r="EW750" s="104"/>
      <c r="EX750" s="104"/>
      <c r="EY750" s="104"/>
      <c r="EZ750" s="104"/>
      <c r="FA750" s="104"/>
      <c r="FB750" s="104"/>
      <c r="FC750" s="104"/>
      <c r="FD750" s="104"/>
      <c r="FE750" s="104"/>
      <c r="FF750" s="104"/>
      <c r="FG750" s="104"/>
      <c r="FH750" s="104"/>
      <c r="FI750" s="104"/>
      <c r="FJ750" s="104"/>
      <c r="FK750" s="104"/>
      <c r="FL750" s="104"/>
      <c r="FM750" s="104"/>
      <c r="FN750" s="104"/>
      <c r="FO750" s="104"/>
      <c r="FP750" s="104"/>
      <c r="FQ750" s="104"/>
      <c r="FR750" s="104"/>
      <c r="FS750" s="104"/>
      <c r="FT750" s="104"/>
      <c r="FU750" s="104"/>
      <c r="FV750" s="104"/>
      <c r="FW750" s="104"/>
      <c r="FX750" s="104"/>
      <c r="FY750" s="104"/>
      <c r="FZ750" s="104"/>
      <c r="GA750" s="104"/>
      <c r="GB750" s="104"/>
      <c r="GC750" s="104"/>
      <c r="GD750" s="104"/>
      <c r="GE750" s="104"/>
      <c r="GF750" s="104"/>
      <c r="GG750" s="104"/>
      <c r="GH750" s="104"/>
      <c r="GI750" s="104"/>
      <c r="GJ750" s="104"/>
      <c r="GK750" s="104"/>
      <c r="GL750" s="104"/>
      <c r="GM750" s="104"/>
      <c r="GN750" s="104"/>
      <c r="GO750" s="104"/>
      <c r="GP750" s="104"/>
      <c r="GQ750" s="104"/>
      <c r="GR750" s="104"/>
      <c r="GS750" s="104"/>
      <c r="GT750" s="104"/>
    </row>
    <row r="751" spans="8:202" s="6" customFormat="1">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104"/>
      <c r="AY751" s="104"/>
      <c r="AZ751" s="104"/>
      <c r="BA751" s="104"/>
      <c r="BB751" s="104"/>
      <c r="BC751" s="104"/>
      <c r="BD751" s="104"/>
      <c r="BE751" s="104"/>
      <c r="BF751" s="104"/>
      <c r="BG751" s="104"/>
      <c r="BH751" s="104"/>
      <c r="BI751" s="104"/>
      <c r="BJ751" s="104"/>
      <c r="BK751" s="104"/>
      <c r="BL751" s="104"/>
      <c r="BM751" s="104"/>
      <c r="BN751" s="104"/>
      <c r="BO751" s="104"/>
      <c r="BP751" s="104"/>
      <c r="BQ751" s="104"/>
      <c r="BR751" s="104"/>
      <c r="BS751" s="104"/>
      <c r="BT751" s="104"/>
      <c r="BU751" s="104"/>
      <c r="BV751" s="104"/>
      <c r="BW751" s="104"/>
      <c r="BX751" s="104"/>
      <c r="BY751" s="104"/>
      <c r="BZ751" s="104"/>
      <c r="CA751" s="104"/>
      <c r="CB751" s="104"/>
      <c r="CC751" s="104"/>
      <c r="CD751" s="104"/>
      <c r="CE751" s="104"/>
      <c r="CF751" s="104"/>
      <c r="CG751" s="104"/>
      <c r="CH751" s="104"/>
      <c r="CI751" s="104"/>
      <c r="CJ751" s="104"/>
      <c r="CK751" s="104"/>
      <c r="CL751" s="104"/>
      <c r="CM751" s="104"/>
      <c r="CN751" s="104"/>
      <c r="CO751" s="104"/>
      <c r="CP751" s="104"/>
      <c r="CQ751" s="104"/>
      <c r="CR751" s="104"/>
      <c r="CS751" s="104"/>
      <c r="CT751" s="104"/>
      <c r="CU751" s="104"/>
      <c r="CV751" s="104"/>
      <c r="CW751" s="104"/>
      <c r="CX751" s="104"/>
      <c r="CY751" s="104"/>
      <c r="CZ751" s="104"/>
      <c r="DA751" s="104"/>
      <c r="DB751" s="104"/>
      <c r="DC751" s="104"/>
      <c r="DD751" s="104"/>
      <c r="DE751" s="104"/>
      <c r="DF751" s="104"/>
      <c r="DG751" s="104"/>
      <c r="DH751" s="104"/>
      <c r="DI751" s="104"/>
      <c r="DJ751" s="104"/>
      <c r="DK751" s="104"/>
      <c r="DL751" s="104"/>
      <c r="DM751" s="104"/>
      <c r="DN751" s="104"/>
      <c r="DO751" s="104"/>
      <c r="DP751" s="104"/>
      <c r="DQ751" s="104"/>
      <c r="DR751" s="104"/>
      <c r="DS751" s="104"/>
      <c r="DT751" s="104"/>
      <c r="DU751" s="104"/>
      <c r="DV751" s="104"/>
      <c r="DW751" s="104"/>
      <c r="DX751" s="104"/>
      <c r="DY751" s="104"/>
      <c r="DZ751" s="104"/>
      <c r="EA751" s="104"/>
      <c r="EB751" s="104"/>
      <c r="EC751" s="104"/>
      <c r="ED751" s="104"/>
      <c r="EE751" s="104"/>
      <c r="EF751" s="104"/>
      <c r="EG751" s="104"/>
      <c r="EH751" s="104"/>
      <c r="EI751" s="104"/>
      <c r="EJ751" s="104"/>
      <c r="EK751" s="104"/>
      <c r="EL751" s="104"/>
      <c r="EM751" s="104"/>
      <c r="EN751" s="104"/>
      <c r="EO751" s="104"/>
      <c r="EP751" s="104"/>
      <c r="EQ751" s="104"/>
      <c r="ER751" s="104"/>
      <c r="ES751" s="104"/>
      <c r="ET751" s="104"/>
      <c r="EU751" s="104"/>
      <c r="EV751" s="104"/>
      <c r="EW751" s="104"/>
      <c r="EX751" s="104"/>
      <c r="EY751" s="104"/>
      <c r="EZ751" s="104"/>
      <c r="FA751" s="104"/>
      <c r="FB751" s="104"/>
      <c r="FC751" s="104"/>
      <c r="FD751" s="104"/>
      <c r="FE751" s="104"/>
      <c r="FF751" s="104"/>
      <c r="FG751" s="104"/>
      <c r="FH751" s="104"/>
      <c r="FI751" s="104"/>
      <c r="FJ751" s="104"/>
      <c r="FK751" s="104"/>
      <c r="FL751" s="104"/>
      <c r="FM751" s="104"/>
      <c r="FN751" s="104"/>
      <c r="FO751" s="104"/>
      <c r="FP751" s="104"/>
      <c r="FQ751" s="104"/>
      <c r="FR751" s="104"/>
      <c r="FS751" s="104"/>
      <c r="FT751" s="104"/>
      <c r="FU751" s="104"/>
      <c r="FV751" s="104"/>
      <c r="FW751" s="104"/>
      <c r="FX751" s="104"/>
      <c r="FY751" s="104"/>
      <c r="FZ751" s="104"/>
      <c r="GA751" s="104"/>
      <c r="GB751" s="104"/>
      <c r="GC751" s="104"/>
      <c r="GD751" s="104"/>
      <c r="GE751" s="104"/>
      <c r="GF751" s="104"/>
      <c r="GG751" s="104"/>
      <c r="GH751" s="104"/>
      <c r="GI751" s="104"/>
      <c r="GJ751" s="104"/>
      <c r="GK751" s="104"/>
      <c r="GL751" s="104"/>
      <c r="GM751" s="104"/>
      <c r="GN751" s="104"/>
      <c r="GO751" s="104"/>
      <c r="GP751" s="104"/>
      <c r="GQ751" s="104"/>
      <c r="GR751" s="104"/>
      <c r="GS751" s="104"/>
      <c r="GT751" s="104"/>
    </row>
    <row r="752" spans="8:202" s="6" customFormat="1">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104"/>
      <c r="AY752" s="104"/>
      <c r="AZ752" s="104"/>
      <c r="BA752" s="104"/>
      <c r="BB752" s="104"/>
      <c r="BC752" s="104"/>
      <c r="BD752" s="104"/>
      <c r="BE752" s="104"/>
      <c r="BF752" s="104"/>
      <c r="BG752" s="104"/>
      <c r="BH752" s="104"/>
      <c r="BI752" s="104"/>
      <c r="BJ752" s="104"/>
      <c r="BK752" s="104"/>
      <c r="BL752" s="104"/>
      <c r="BM752" s="104"/>
      <c r="BN752" s="104"/>
      <c r="BO752" s="104"/>
      <c r="BP752" s="104"/>
      <c r="BQ752" s="104"/>
      <c r="BR752" s="104"/>
      <c r="BS752" s="104"/>
      <c r="BT752" s="104"/>
      <c r="BU752" s="104"/>
      <c r="BV752" s="104"/>
      <c r="BW752" s="104"/>
      <c r="BX752" s="104"/>
      <c r="BY752" s="104"/>
      <c r="BZ752" s="104"/>
      <c r="CA752" s="104"/>
      <c r="CB752" s="104"/>
      <c r="CC752" s="104"/>
      <c r="CD752" s="104"/>
      <c r="CE752" s="104"/>
      <c r="CF752" s="104"/>
      <c r="CG752" s="104"/>
      <c r="CH752" s="104"/>
      <c r="CI752" s="104"/>
      <c r="CJ752" s="104"/>
      <c r="CK752" s="104"/>
      <c r="CL752" s="104"/>
      <c r="CM752" s="104"/>
      <c r="CN752" s="104"/>
      <c r="CO752" s="104"/>
      <c r="CP752" s="104"/>
      <c r="CQ752" s="104"/>
      <c r="CR752" s="104"/>
      <c r="CS752" s="104"/>
      <c r="CT752" s="104"/>
      <c r="CU752" s="104"/>
      <c r="CV752" s="104"/>
      <c r="CW752" s="104"/>
      <c r="CX752" s="104"/>
      <c r="CY752" s="104"/>
      <c r="CZ752" s="104"/>
      <c r="DA752" s="104"/>
      <c r="DB752" s="104"/>
      <c r="DC752" s="104"/>
      <c r="DD752" s="104"/>
      <c r="DE752" s="104"/>
      <c r="DF752" s="104"/>
      <c r="DG752" s="104"/>
      <c r="DH752" s="104"/>
      <c r="DI752" s="104"/>
      <c r="DJ752" s="104"/>
      <c r="DK752" s="104"/>
      <c r="DL752" s="104"/>
      <c r="DM752" s="104"/>
      <c r="DN752" s="104"/>
      <c r="DO752" s="104"/>
      <c r="DP752" s="104"/>
      <c r="DQ752" s="104"/>
      <c r="DR752" s="104"/>
      <c r="DS752" s="104"/>
      <c r="DT752" s="104"/>
      <c r="DU752" s="104"/>
      <c r="DV752" s="104"/>
      <c r="DW752" s="104"/>
      <c r="DX752" s="104"/>
      <c r="DY752" s="104"/>
      <c r="DZ752" s="104"/>
      <c r="EA752" s="104"/>
      <c r="EB752" s="104"/>
      <c r="EC752" s="104"/>
      <c r="ED752" s="104"/>
      <c r="EE752" s="104"/>
      <c r="EF752" s="104"/>
      <c r="EG752" s="104"/>
      <c r="EH752" s="104"/>
      <c r="EI752" s="104"/>
      <c r="EJ752" s="104"/>
      <c r="EK752" s="104"/>
      <c r="EL752" s="104"/>
      <c r="EM752" s="104"/>
      <c r="EN752" s="104"/>
      <c r="EO752" s="104"/>
      <c r="EP752" s="104"/>
      <c r="EQ752" s="104"/>
      <c r="ER752" s="104"/>
      <c r="ES752" s="104"/>
      <c r="ET752" s="104"/>
      <c r="EU752" s="104"/>
      <c r="EV752" s="104"/>
      <c r="EW752" s="104"/>
      <c r="EX752" s="104"/>
      <c r="EY752" s="104"/>
      <c r="EZ752" s="104"/>
      <c r="FA752" s="104"/>
      <c r="FB752" s="104"/>
      <c r="FC752" s="104"/>
      <c r="FD752" s="104"/>
      <c r="FE752" s="104"/>
      <c r="FF752" s="104"/>
      <c r="FG752" s="104"/>
      <c r="FH752" s="104"/>
      <c r="FI752" s="104"/>
      <c r="FJ752" s="104"/>
      <c r="FK752" s="104"/>
      <c r="FL752" s="104"/>
      <c r="FM752" s="104"/>
      <c r="FN752" s="104"/>
      <c r="FO752" s="104"/>
      <c r="FP752" s="104"/>
      <c r="FQ752" s="104"/>
      <c r="FR752" s="104"/>
      <c r="FS752" s="104"/>
      <c r="FT752" s="104"/>
      <c r="FU752" s="104"/>
      <c r="FV752" s="104"/>
      <c r="FW752" s="104"/>
      <c r="FX752" s="104"/>
      <c r="FY752" s="104"/>
      <c r="FZ752" s="104"/>
      <c r="GA752" s="104"/>
      <c r="GB752" s="104"/>
      <c r="GC752" s="104"/>
      <c r="GD752" s="104"/>
      <c r="GE752" s="104"/>
      <c r="GF752" s="104"/>
      <c r="GG752" s="104"/>
      <c r="GH752" s="104"/>
      <c r="GI752" s="104"/>
      <c r="GJ752" s="104"/>
      <c r="GK752" s="104"/>
      <c r="GL752" s="104"/>
      <c r="GM752" s="104"/>
      <c r="GN752" s="104"/>
      <c r="GO752" s="104"/>
      <c r="GP752" s="104"/>
      <c r="GQ752" s="104"/>
      <c r="GR752" s="104"/>
      <c r="GS752" s="104"/>
      <c r="GT752" s="104"/>
    </row>
    <row r="753" spans="8:202" s="6" customFormat="1">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104"/>
      <c r="AY753" s="104"/>
      <c r="AZ753" s="104"/>
      <c r="BA753" s="104"/>
      <c r="BB753" s="104"/>
      <c r="BC753" s="104"/>
      <c r="BD753" s="104"/>
      <c r="BE753" s="104"/>
      <c r="BF753" s="104"/>
      <c r="BG753" s="104"/>
      <c r="BH753" s="104"/>
      <c r="BI753" s="104"/>
      <c r="BJ753" s="104"/>
      <c r="BK753" s="104"/>
      <c r="BL753" s="104"/>
      <c r="BM753" s="104"/>
      <c r="BN753" s="104"/>
      <c r="BO753" s="104"/>
      <c r="BP753" s="104"/>
      <c r="BQ753" s="104"/>
      <c r="BR753" s="104"/>
      <c r="BS753" s="104"/>
      <c r="BT753" s="104"/>
      <c r="BU753" s="104"/>
      <c r="BV753" s="104"/>
      <c r="BW753" s="104"/>
      <c r="BX753" s="104"/>
      <c r="BY753" s="104"/>
      <c r="BZ753" s="104"/>
      <c r="CA753" s="104"/>
      <c r="CB753" s="104"/>
      <c r="CC753" s="104"/>
      <c r="CD753" s="104"/>
      <c r="CE753" s="104"/>
      <c r="CF753" s="104"/>
      <c r="CG753" s="104"/>
      <c r="CH753" s="104"/>
      <c r="CI753" s="104"/>
      <c r="CJ753" s="104"/>
      <c r="CK753" s="104"/>
      <c r="CL753" s="104"/>
      <c r="CM753" s="104"/>
      <c r="CN753" s="104"/>
      <c r="CO753" s="104"/>
      <c r="CP753" s="104"/>
      <c r="CQ753" s="104"/>
      <c r="CR753" s="104"/>
      <c r="CS753" s="104"/>
      <c r="CT753" s="104"/>
      <c r="CU753" s="104"/>
      <c r="CV753" s="104"/>
      <c r="CW753" s="104"/>
      <c r="CX753" s="104"/>
      <c r="CY753" s="104"/>
      <c r="CZ753" s="104"/>
      <c r="DA753" s="104"/>
      <c r="DB753" s="104"/>
      <c r="DC753" s="104"/>
      <c r="DD753" s="104"/>
      <c r="DE753" s="104"/>
      <c r="DF753" s="104"/>
      <c r="DG753" s="104"/>
      <c r="DH753" s="104"/>
      <c r="DI753" s="104"/>
      <c r="DJ753" s="104"/>
      <c r="DK753" s="104"/>
      <c r="DL753" s="104"/>
      <c r="DM753" s="104"/>
      <c r="DN753" s="104"/>
      <c r="DO753" s="104"/>
      <c r="DP753" s="104"/>
      <c r="DQ753" s="104"/>
      <c r="DR753" s="104"/>
      <c r="DS753" s="104"/>
      <c r="DT753" s="104"/>
      <c r="DU753" s="104"/>
      <c r="DV753" s="104"/>
      <c r="DW753" s="104"/>
      <c r="DX753" s="104"/>
      <c r="DY753" s="104"/>
      <c r="DZ753" s="104"/>
      <c r="EA753" s="104"/>
      <c r="EB753" s="104"/>
      <c r="EC753" s="104"/>
      <c r="ED753" s="104"/>
      <c r="EE753" s="104"/>
      <c r="EF753" s="104"/>
      <c r="EG753" s="104"/>
      <c r="EH753" s="104"/>
      <c r="EI753" s="104"/>
      <c r="EJ753" s="104"/>
      <c r="EK753" s="104"/>
      <c r="EL753" s="104"/>
      <c r="EM753" s="104"/>
      <c r="EN753" s="104"/>
      <c r="EO753" s="104"/>
      <c r="EP753" s="104"/>
      <c r="EQ753" s="104"/>
      <c r="ER753" s="104"/>
      <c r="ES753" s="104"/>
      <c r="ET753" s="104"/>
      <c r="EU753" s="104"/>
      <c r="EV753" s="104"/>
      <c r="EW753" s="104"/>
      <c r="EX753" s="104"/>
      <c r="EY753" s="104"/>
      <c r="EZ753" s="104"/>
      <c r="FA753" s="104"/>
      <c r="FB753" s="104"/>
      <c r="FC753" s="104"/>
      <c r="FD753" s="104"/>
      <c r="FE753" s="104"/>
      <c r="FF753" s="104"/>
      <c r="FG753" s="104"/>
      <c r="FH753" s="104"/>
      <c r="FI753" s="104"/>
      <c r="FJ753" s="104"/>
      <c r="FK753" s="104"/>
      <c r="FL753" s="104"/>
      <c r="FM753" s="104"/>
      <c r="FN753" s="104"/>
      <c r="FO753" s="104"/>
      <c r="FP753" s="104"/>
      <c r="FQ753" s="104"/>
      <c r="FR753" s="104"/>
      <c r="FS753" s="104"/>
      <c r="FT753" s="104"/>
      <c r="FU753" s="104"/>
      <c r="FV753" s="104"/>
      <c r="FW753" s="104"/>
      <c r="FX753" s="104"/>
      <c r="FY753" s="104"/>
      <c r="FZ753" s="104"/>
      <c r="GA753" s="104"/>
      <c r="GB753" s="104"/>
      <c r="GC753" s="104"/>
      <c r="GD753" s="104"/>
      <c r="GE753" s="104"/>
      <c r="GF753" s="104"/>
      <c r="GG753" s="104"/>
      <c r="GH753" s="104"/>
      <c r="GI753" s="104"/>
      <c r="GJ753" s="104"/>
      <c r="GK753" s="104"/>
      <c r="GL753" s="104"/>
      <c r="GM753" s="104"/>
      <c r="GN753" s="104"/>
      <c r="GO753" s="104"/>
      <c r="GP753" s="104"/>
      <c r="GQ753" s="104"/>
      <c r="GR753" s="104"/>
      <c r="GS753" s="104"/>
      <c r="GT753" s="104"/>
    </row>
    <row r="754" spans="8:202" s="6" customFormat="1">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104"/>
      <c r="AY754" s="104"/>
      <c r="AZ754" s="104"/>
      <c r="BA754" s="104"/>
      <c r="BB754" s="104"/>
      <c r="BC754" s="104"/>
      <c r="BD754" s="104"/>
      <c r="BE754" s="104"/>
      <c r="BF754" s="104"/>
      <c r="BG754" s="104"/>
      <c r="BH754" s="104"/>
      <c r="BI754" s="104"/>
      <c r="BJ754" s="104"/>
      <c r="BK754" s="104"/>
      <c r="BL754" s="104"/>
      <c r="BM754" s="104"/>
      <c r="BN754" s="104"/>
      <c r="BO754" s="104"/>
      <c r="BP754" s="104"/>
      <c r="BQ754" s="104"/>
      <c r="BR754" s="104"/>
      <c r="BS754" s="104"/>
      <c r="BT754" s="104"/>
      <c r="BU754" s="104"/>
      <c r="BV754" s="104"/>
      <c r="BW754" s="104"/>
      <c r="BX754" s="104"/>
      <c r="BY754" s="104"/>
      <c r="BZ754" s="104"/>
      <c r="CA754" s="104"/>
      <c r="CB754" s="104"/>
      <c r="CC754" s="104"/>
      <c r="CD754" s="104"/>
      <c r="CE754" s="104"/>
      <c r="CF754" s="104"/>
      <c r="CG754" s="104"/>
      <c r="CH754" s="104"/>
      <c r="CI754" s="104"/>
      <c r="CJ754" s="104"/>
      <c r="CK754" s="104"/>
      <c r="CL754" s="104"/>
      <c r="CM754" s="104"/>
      <c r="CN754" s="104"/>
      <c r="CO754" s="104"/>
      <c r="CP754" s="104"/>
      <c r="CQ754" s="104"/>
      <c r="CR754" s="104"/>
      <c r="CS754" s="104"/>
      <c r="CT754" s="104"/>
      <c r="CU754" s="104"/>
      <c r="CV754" s="104"/>
      <c r="CW754" s="104"/>
      <c r="CX754" s="104"/>
      <c r="CY754" s="104"/>
      <c r="CZ754" s="104"/>
      <c r="DA754" s="104"/>
      <c r="DB754" s="104"/>
      <c r="DC754" s="104"/>
      <c r="DD754" s="104"/>
      <c r="DE754" s="104"/>
      <c r="DF754" s="104"/>
      <c r="DG754" s="104"/>
      <c r="DH754" s="104"/>
      <c r="DI754" s="104"/>
      <c r="DJ754" s="104"/>
      <c r="DK754" s="104"/>
      <c r="DL754" s="104"/>
      <c r="DM754" s="104"/>
      <c r="DN754" s="104"/>
      <c r="DO754" s="104"/>
      <c r="DP754" s="104"/>
      <c r="DQ754" s="104"/>
      <c r="DR754" s="104"/>
      <c r="DS754" s="104"/>
      <c r="DT754" s="104"/>
      <c r="DU754" s="104"/>
      <c r="DV754" s="104"/>
      <c r="DW754" s="104"/>
      <c r="DX754" s="104"/>
      <c r="DY754" s="104"/>
      <c r="DZ754" s="104"/>
      <c r="EA754" s="104"/>
      <c r="EB754" s="104"/>
      <c r="EC754" s="104"/>
      <c r="ED754" s="104"/>
      <c r="EE754" s="104"/>
      <c r="EF754" s="104"/>
      <c r="EG754" s="104"/>
      <c r="EH754" s="104"/>
      <c r="EI754" s="104"/>
      <c r="EJ754" s="104"/>
      <c r="EK754" s="104"/>
      <c r="EL754" s="104"/>
      <c r="EM754" s="104"/>
      <c r="EN754" s="104"/>
      <c r="EO754" s="104"/>
      <c r="EP754" s="104"/>
      <c r="EQ754" s="104"/>
      <c r="ER754" s="104"/>
      <c r="ES754" s="104"/>
      <c r="ET754" s="104"/>
      <c r="EU754" s="104"/>
      <c r="EV754" s="104"/>
      <c r="EW754" s="104"/>
      <c r="EX754" s="104"/>
      <c r="EY754" s="104"/>
      <c r="EZ754" s="104"/>
      <c r="FA754" s="104"/>
      <c r="FB754" s="104"/>
      <c r="FC754" s="104"/>
      <c r="FD754" s="104"/>
      <c r="FE754" s="104"/>
      <c r="FF754" s="104"/>
      <c r="FG754" s="104"/>
      <c r="FH754" s="104"/>
      <c r="FI754" s="104"/>
      <c r="FJ754" s="104"/>
      <c r="FK754" s="104"/>
      <c r="FL754" s="104"/>
      <c r="FM754" s="104"/>
      <c r="FN754" s="104"/>
      <c r="FO754" s="104"/>
      <c r="FP754" s="104"/>
      <c r="FQ754" s="104"/>
      <c r="FR754" s="104"/>
      <c r="FS754" s="104"/>
      <c r="FT754" s="104"/>
      <c r="FU754" s="104"/>
      <c r="FV754" s="104"/>
      <c r="FW754" s="104"/>
      <c r="FX754" s="104"/>
      <c r="FY754" s="104"/>
      <c r="FZ754" s="104"/>
      <c r="GA754" s="104"/>
      <c r="GB754" s="104"/>
      <c r="GC754" s="104"/>
      <c r="GD754" s="104"/>
      <c r="GE754" s="104"/>
      <c r="GF754" s="104"/>
      <c r="GG754" s="104"/>
      <c r="GH754" s="104"/>
      <c r="GI754" s="104"/>
      <c r="GJ754" s="104"/>
      <c r="GK754" s="104"/>
      <c r="GL754" s="104"/>
      <c r="GM754" s="104"/>
      <c r="GN754" s="104"/>
      <c r="GO754" s="104"/>
      <c r="GP754" s="104"/>
      <c r="GQ754" s="104"/>
      <c r="GR754" s="104"/>
      <c r="GS754" s="104"/>
      <c r="GT754" s="104"/>
    </row>
    <row r="755" spans="8:202" s="6" customFormat="1">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c r="AY755" s="104"/>
      <c r="AZ755" s="104"/>
      <c r="BA755" s="104"/>
      <c r="BB755" s="104"/>
      <c r="BC755" s="104"/>
      <c r="BD755" s="104"/>
      <c r="BE755" s="104"/>
      <c r="BF755" s="104"/>
      <c r="BG755" s="104"/>
      <c r="BH755" s="104"/>
      <c r="BI755" s="104"/>
      <c r="BJ755" s="104"/>
      <c r="BK755" s="104"/>
      <c r="BL755" s="104"/>
      <c r="BM755" s="104"/>
      <c r="BN755" s="104"/>
      <c r="BO755" s="104"/>
      <c r="BP755" s="104"/>
      <c r="BQ755" s="104"/>
      <c r="BR755" s="104"/>
      <c r="BS755" s="104"/>
      <c r="BT755" s="104"/>
      <c r="BU755" s="104"/>
      <c r="BV755" s="104"/>
      <c r="BW755" s="104"/>
      <c r="BX755" s="104"/>
      <c r="BY755" s="104"/>
      <c r="BZ755" s="104"/>
      <c r="CA755" s="104"/>
      <c r="CB755" s="104"/>
      <c r="CC755" s="104"/>
      <c r="CD755" s="104"/>
      <c r="CE755" s="104"/>
      <c r="CF755" s="104"/>
      <c r="CG755" s="104"/>
      <c r="CH755" s="104"/>
      <c r="CI755" s="104"/>
      <c r="CJ755" s="104"/>
      <c r="CK755" s="104"/>
      <c r="CL755" s="104"/>
      <c r="CM755" s="104"/>
      <c r="CN755" s="104"/>
      <c r="CO755" s="104"/>
      <c r="CP755" s="104"/>
      <c r="CQ755" s="104"/>
      <c r="CR755" s="104"/>
      <c r="CS755" s="104"/>
      <c r="CT755" s="104"/>
      <c r="CU755" s="104"/>
      <c r="CV755" s="104"/>
      <c r="CW755" s="104"/>
      <c r="CX755" s="104"/>
      <c r="CY755" s="104"/>
      <c r="CZ755" s="104"/>
      <c r="DA755" s="104"/>
      <c r="DB755" s="104"/>
      <c r="DC755" s="104"/>
      <c r="DD755" s="104"/>
      <c r="DE755" s="104"/>
      <c r="DF755" s="104"/>
      <c r="DG755" s="104"/>
      <c r="DH755" s="104"/>
      <c r="DI755" s="104"/>
      <c r="DJ755" s="104"/>
      <c r="DK755" s="104"/>
      <c r="DL755" s="104"/>
      <c r="DM755" s="104"/>
      <c r="DN755" s="104"/>
      <c r="DO755" s="104"/>
      <c r="DP755" s="104"/>
      <c r="DQ755" s="104"/>
      <c r="DR755" s="104"/>
      <c r="DS755" s="104"/>
      <c r="DT755" s="104"/>
      <c r="DU755" s="104"/>
      <c r="DV755" s="104"/>
      <c r="DW755" s="104"/>
      <c r="DX755" s="104"/>
      <c r="DY755" s="104"/>
      <c r="DZ755" s="104"/>
      <c r="EA755" s="104"/>
      <c r="EB755" s="104"/>
      <c r="EC755" s="104"/>
      <c r="ED755" s="104"/>
      <c r="EE755" s="104"/>
      <c r="EF755" s="104"/>
      <c r="EG755" s="104"/>
      <c r="EH755" s="104"/>
      <c r="EI755" s="104"/>
      <c r="EJ755" s="104"/>
      <c r="EK755" s="104"/>
      <c r="EL755" s="104"/>
      <c r="EM755" s="104"/>
      <c r="EN755" s="104"/>
      <c r="EO755" s="104"/>
      <c r="EP755" s="104"/>
      <c r="EQ755" s="104"/>
      <c r="ER755" s="104"/>
      <c r="ES755" s="104"/>
      <c r="ET755" s="104"/>
      <c r="EU755" s="104"/>
      <c r="EV755" s="104"/>
      <c r="EW755" s="104"/>
      <c r="EX755" s="104"/>
      <c r="EY755" s="104"/>
      <c r="EZ755" s="104"/>
      <c r="FA755" s="104"/>
      <c r="FB755" s="104"/>
      <c r="FC755" s="104"/>
      <c r="FD755" s="104"/>
      <c r="FE755" s="104"/>
      <c r="FF755" s="104"/>
      <c r="FG755" s="104"/>
      <c r="FH755" s="104"/>
      <c r="FI755" s="104"/>
      <c r="FJ755" s="104"/>
      <c r="FK755" s="104"/>
      <c r="FL755" s="104"/>
      <c r="FM755" s="104"/>
      <c r="FN755" s="104"/>
      <c r="FO755" s="104"/>
      <c r="FP755" s="104"/>
      <c r="FQ755" s="104"/>
      <c r="FR755" s="104"/>
      <c r="FS755" s="104"/>
      <c r="FT755" s="104"/>
      <c r="FU755" s="104"/>
      <c r="FV755" s="104"/>
      <c r="FW755" s="104"/>
      <c r="FX755" s="104"/>
      <c r="FY755" s="104"/>
      <c r="FZ755" s="104"/>
      <c r="GA755" s="104"/>
      <c r="GB755" s="104"/>
      <c r="GC755" s="104"/>
      <c r="GD755" s="104"/>
      <c r="GE755" s="104"/>
      <c r="GF755" s="104"/>
      <c r="GG755" s="104"/>
      <c r="GH755" s="104"/>
      <c r="GI755" s="104"/>
      <c r="GJ755" s="104"/>
      <c r="GK755" s="104"/>
      <c r="GL755" s="104"/>
      <c r="GM755" s="104"/>
      <c r="GN755" s="104"/>
      <c r="GO755" s="104"/>
      <c r="GP755" s="104"/>
      <c r="GQ755" s="104"/>
      <c r="GR755" s="104"/>
      <c r="GS755" s="104"/>
      <c r="GT755" s="104"/>
    </row>
    <row r="756" spans="8:202" s="6" customFormat="1">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c r="AY756" s="104"/>
      <c r="AZ756" s="104"/>
      <c r="BA756" s="104"/>
      <c r="BB756" s="104"/>
      <c r="BC756" s="104"/>
      <c r="BD756" s="104"/>
      <c r="BE756" s="104"/>
      <c r="BF756" s="104"/>
      <c r="BG756" s="104"/>
      <c r="BH756" s="104"/>
      <c r="BI756" s="104"/>
      <c r="BJ756" s="104"/>
      <c r="BK756" s="104"/>
      <c r="BL756" s="104"/>
      <c r="BM756" s="104"/>
      <c r="BN756" s="104"/>
      <c r="BO756" s="104"/>
      <c r="BP756" s="104"/>
      <c r="BQ756" s="104"/>
      <c r="BR756" s="104"/>
      <c r="BS756" s="104"/>
      <c r="BT756" s="104"/>
      <c r="BU756" s="104"/>
      <c r="BV756" s="104"/>
      <c r="BW756" s="104"/>
      <c r="BX756" s="104"/>
      <c r="BY756" s="104"/>
      <c r="BZ756" s="104"/>
      <c r="CA756" s="104"/>
      <c r="CB756" s="104"/>
      <c r="CC756" s="104"/>
      <c r="CD756" s="104"/>
      <c r="CE756" s="104"/>
      <c r="CF756" s="104"/>
      <c r="CG756" s="104"/>
      <c r="CH756" s="104"/>
      <c r="CI756" s="104"/>
      <c r="CJ756" s="104"/>
      <c r="CK756" s="104"/>
      <c r="CL756" s="104"/>
      <c r="CM756" s="104"/>
      <c r="CN756" s="104"/>
      <c r="CO756" s="104"/>
      <c r="CP756" s="104"/>
      <c r="CQ756" s="104"/>
      <c r="CR756" s="104"/>
      <c r="CS756" s="104"/>
      <c r="CT756" s="104"/>
      <c r="CU756" s="104"/>
      <c r="CV756" s="104"/>
      <c r="CW756" s="104"/>
      <c r="CX756" s="104"/>
      <c r="CY756" s="104"/>
      <c r="CZ756" s="104"/>
      <c r="DA756" s="104"/>
      <c r="DB756" s="104"/>
      <c r="DC756" s="104"/>
      <c r="DD756" s="104"/>
      <c r="DE756" s="104"/>
      <c r="DF756" s="104"/>
      <c r="DG756" s="104"/>
      <c r="DH756" s="104"/>
      <c r="DI756" s="104"/>
      <c r="DJ756" s="104"/>
      <c r="DK756" s="104"/>
      <c r="DL756" s="104"/>
      <c r="DM756" s="104"/>
      <c r="DN756" s="104"/>
      <c r="DO756" s="104"/>
      <c r="DP756" s="104"/>
      <c r="DQ756" s="104"/>
      <c r="DR756" s="104"/>
      <c r="DS756" s="104"/>
      <c r="DT756" s="104"/>
      <c r="DU756" s="104"/>
      <c r="DV756" s="104"/>
      <c r="DW756" s="104"/>
      <c r="DX756" s="104"/>
      <c r="DY756" s="104"/>
      <c r="DZ756" s="104"/>
      <c r="EA756" s="104"/>
      <c r="EB756" s="104"/>
      <c r="EC756" s="104"/>
      <c r="ED756" s="104"/>
      <c r="EE756" s="104"/>
      <c r="EF756" s="104"/>
      <c r="EG756" s="104"/>
      <c r="EH756" s="104"/>
      <c r="EI756" s="104"/>
      <c r="EJ756" s="104"/>
      <c r="EK756" s="104"/>
      <c r="EL756" s="104"/>
      <c r="EM756" s="104"/>
      <c r="EN756" s="104"/>
      <c r="EO756" s="104"/>
      <c r="EP756" s="104"/>
      <c r="EQ756" s="104"/>
      <c r="ER756" s="104"/>
      <c r="ES756" s="104"/>
      <c r="ET756" s="104"/>
      <c r="EU756" s="104"/>
      <c r="EV756" s="104"/>
      <c r="EW756" s="104"/>
      <c r="EX756" s="104"/>
      <c r="EY756" s="104"/>
      <c r="EZ756" s="104"/>
      <c r="FA756" s="104"/>
      <c r="FB756" s="104"/>
      <c r="FC756" s="104"/>
      <c r="FD756" s="104"/>
      <c r="FE756" s="104"/>
      <c r="FF756" s="104"/>
      <c r="FG756" s="104"/>
      <c r="FH756" s="104"/>
      <c r="FI756" s="104"/>
      <c r="FJ756" s="104"/>
      <c r="FK756" s="104"/>
      <c r="FL756" s="104"/>
      <c r="FM756" s="104"/>
      <c r="FN756" s="104"/>
      <c r="FO756" s="104"/>
      <c r="FP756" s="104"/>
      <c r="FQ756" s="104"/>
      <c r="FR756" s="104"/>
      <c r="FS756" s="104"/>
      <c r="FT756" s="104"/>
      <c r="FU756" s="104"/>
      <c r="FV756" s="104"/>
      <c r="FW756" s="104"/>
      <c r="FX756" s="104"/>
      <c r="FY756" s="104"/>
      <c r="FZ756" s="104"/>
      <c r="GA756" s="104"/>
      <c r="GB756" s="104"/>
      <c r="GC756" s="104"/>
      <c r="GD756" s="104"/>
      <c r="GE756" s="104"/>
      <c r="GF756" s="104"/>
      <c r="GG756" s="104"/>
      <c r="GH756" s="104"/>
      <c r="GI756" s="104"/>
      <c r="GJ756" s="104"/>
      <c r="GK756" s="104"/>
      <c r="GL756" s="104"/>
      <c r="GM756" s="104"/>
      <c r="GN756" s="104"/>
      <c r="GO756" s="104"/>
      <c r="GP756" s="104"/>
      <c r="GQ756" s="104"/>
      <c r="GR756" s="104"/>
      <c r="GS756" s="104"/>
      <c r="GT756" s="104"/>
    </row>
    <row r="757" spans="8:202" s="6" customFormat="1">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c r="AY757" s="104"/>
      <c r="AZ757" s="104"/>
      <c r="BA757" s="104"/>
      <c r="BB757" s="104"/>
      <c r="BC757" s="104"/>
      <c r="BD757" s="104"/>
      <c r="BE757" s="104"/>
      <c r="BF757" s="104"/>
      <c r="BG757" s="104"/>
      <c r="BH757" s="104"/>
      <c r="BI757" s="104"/>
      <c r="BJ757" s="104"/>
      <c r="BK757" s="104"/>
      <c r="BL757" s="104"/>
      <c r="BM757" s="104"/>
      <c r="BN757" s="104"/>
      <c r="BO757" s="104"/>
      <c r="BP757" s="104"/>
      <c r="BQ757" s="104"/>
      <c r="BR757" s="104"/>
      <c r="BS757" s="104"/>
      <c r="BT757" s="104"/>
      <c r="BU757" s="104"/>
      <c r="BV757" s="104"/>
      <c r="BW757" s="104"/>
      <c r="BX757" s="104"/>
      <c r="BY757" s="104"/>
      <c r="BZ757" s="104"/>
      <c r="CA757" s="104"/>
      <c r="CB757" s="104"/>
      <c r="CC757" s="104"/>
      <c r="CD757" s="104"/>
      <c r="CE757" s="104"/>
      <c r="CF757" s="104"/>
      <c r="CG757" s="104"/>
      <c r="CH757" s="104"/>
      <c r="CI757" s="104"/>
      <c r="CJ757" s="104"/>
      <c r="CK757" s="104"/>
      <c r="CL757" s="104"/>
      <c r="CM757" s="104"/>
      <c r="CN757" s="104"/>
      <c r="CO757" s="104"/>
      <c r="CP757" s="104"/>
      <c r="CQ757" s="104"/>
      <c r="CR757" s="104"/>
      <c r="CS757" s="104"/>
      <c r="CT757" s="104"/>
      <c r="CU757" s="104"/>
      <c r="CV757" s="104"/>
      <c r="CW757" s="104"/>
      <c r="CX757" s="104"/>
      <c r="CY757" s="104"/>
      <c r="CZ757" s="104"/>
      <c r="DA757" s="104"/>
      <c r="DB757" s="104"/>
      <c r="DC757" s="104"/>
      <c r="DD757" s="104"/>
      <c r="DE757" s="104"/>
      <c r="DF757" s="104"/>
      <c r="DG757" s="104"/>
      <c r="DH757" s="104"/>
      <c r="DI757" s="104"/>
      <c r="DJ757" s="104"/>
      <c r="DK757" s="104"/>
      <c r="DL757" s="104"/>
      <c r="DM757" s="104"/>
      <c r="DN757" s="104"/>
      <c r="DO757" s="104"/>
      <c r="DP757" s="104"/>
      <c r="DQ757" s="104"/>
      <c r="DR757" s="104"/>
      <c r="DS757" s="104"/>
      <c r="DT757" s="104"/>
      <c r="DU757" s="104"/>
      <c r="DV757" s="104"/>
      <c r="DW757" s="104"/>
      <c r="DX757" s="104"/>
      <c r="DY757" s="104"/>
      <c r="DZ757" s="104"/>
      <c r="EA757" s="104"/>
      <c r="EB757" s="104"/>
      <c r="EC757" s="104"/>
      <c r="ED757" s="104"/>
      <c r="EE757" s="104"/>
      <c r="EF757" s="104"/>
      <c r="EG757" s="104"/>
      <c r="EH757" s="104"/>
      <c r="EI757" s="104"/>
      <c r="EJ757" s="104"/>
      <c r="EK757" s="104"/>
      <c r="EL757" s="104"/>
      <c r="EM757" s="104"/>
      <c r="EN757" s="104"/>
      <c r="EO757" s="104"/>
      <c r="EP757" s="104"/>
      <c r="EQ757" s="104"/>
      <c r="ER757" s="104"/>
      <c r="ES757" s="104"/>
      <c r="ET757" s="104"/>
      <c r="EU757" s="104"/>
      <c r="EV757" s="104"/>
      <c r="EW757" s="104"/>
      <c r="EX757" s="104"/>
      <c r="EY757" s="104"/>
      <c r="EZ757" s="104"/>
      <c r="FA757" s="104"/>
      <c r="FB757" s="104"/>
      <c r="FC757" s="104"/>
      <c r="FD757" s="104"/>
      <c r="FE757" s="104"/>
      <c r="FF757" s="104"/>
      <c r="FG757" s="104"/>
      <c r="FH757" s="104"/>
      <c r="FI757" s="104"/>
      <c r="FJ757" s="104"/>
      <c r="FK757" s="104"/>
      <c r="FL757" s="104"/>
      <c r="FM757" s="104"/>
      <c r="FN757" s="104"/>
      <c r="FO757" s="104"/>
      <c r="FP757" s="104"/>
      <c r="FQ757" s="104"/>
      <c r="FR757" s="104"/>
      <c r="FS757" s="104"/>
      <c r="FT757" s="104"/>
      <c r="FU757" s="104"/>
      <c r="FV757" s="104"/>
      <c r="FW757" s="104"/>
      <c r="FX757" s="104"/>
      <c r="FY757" s="104"/>
      <c r="FZ757" s="104"/>
      <c r="GA757" s="104"/>
      <c r="GB757" s="104"/>
      <c r="GC757" s="104"/>
      <c r="GD757" s="104"/>
      <c r="GE757" s="104"/>
      <c r="GF757" s="104"/>
      <c r="GG757" s="104"/>
      <c r="GH757" s="104"/>
      <c r="GI757" s="104"/>
      <c r="GJ757" s="104"/>
      <c r="GK757" s="104"/>
      <c r="GL757" s="104"/>
      <c r="GM757" s="104"/>
      <c r="GN757" s="104"/>
      <c r="GO757" s="104"/>
      <c r="GP757" s="104"/>
      <c r="GQ757" s="104"/>
      <c r="GR757" s="104"/>
      <c r="GS757" s="104"/>
      <c r="GT757" s="104"/>
    </row>
    <row r="758" spans="8:202" s="6" customFormat="1">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c r="AY758" s="104"/>
      <c r="AZ758" s="104"/>
      <c r="BA758" s="104"/>
      <c r="BB758" s="104"/>
      <c r="BC758" s="104"/>
      <c r="BD758" s="104"/>
      <c r="BE758" s="104"/>
      <c r="BF758" s="104"/>
      <c r="BG758" s="104"/>
      <c r="BH758" s="104"/>
      <c r="BI758" s="104"/>
      <c r="BJ758" s="104"/>
      <c r="BK758" s="104"/>
      <c r="BL758" s="104"/>
      <c r="BM758" s="104"/>
      <c r="BN758" s="104"/>
      <c r="BO758" s="104"/>
      <c r="BP758" s="104"/>
      <c r="BQ758" s="104"/>
      <c r="BR758" s="104"/>
      <c r="BS758" s="104"/>
      <c r="BT758" s="104"/>
      <c r="BU758" s="104"/>
      <c r="BV758" s="104"/>
      <c r="BW758" s="104"/>
      <c r="BX758" s="104"/>
      <c r="BY758" s="104"/>
      <c r="BZ758" s="104"/>
      <c r="CA758" s="104"/>
      <c r="CB758" s="104"/>
      <c r="CC758" s="104"/>
      <c r="CD758" s="104"/>
      <c r="CE758" s="104"/>
      <c r="CF758" s="104"/>
      <c r="CG758" s="104"/>
      <c r="CH758" s="104"/>
      <c r="CI758" s="104"/>
      <c r="CJ758" s="104"/>
      <c r="CK758" s="104"/>
      <c r="CL758" s="104"/>
      <c r="CM758" s="104"/>
      <c r="CN758" s="104"/>
      <c r="CO758" s="104"/>
      <c r="CP758" s="104"/>
      <c r="CQ758" s="104"/>
      <c r="CR758" s="104"/>
      <c r="CS758" s="104"/>
      <c r="CT758" s="104"/>
      <c r="CU758" s="104"/>
      <c r="CV758" s="104"/>
      <c r="CW758" s="104"/>
      <c r="CX758" s="104"/>
      <c r="CY758" s="104"/>
      <c r="CZ758" s="104"/>
      <c r="DA758" s="104"/>
      <c r="DB758" s="104"/>
      <c r="DC758" s="104"/>
      <c r="DD758" s="104"/>
      <c r="DE758" s="104"/>
      <c r="DF758" s="104"/>
      <c r="DG758" s="104"/>
      <c r="DH758" s="104"/>
      <c r="DI758" s="104"/>
      <c r="DJ758" s="104"/>
      <c r="DK758" s="104"/>
      <c r="DL758" s="104"/>
      <c r="DM758" s="104"/>
      <c r="DN758" s="104"/>
      <c r="DO758" s="104"/>
      <c r="DP758" s="104"/>
      <c r="DQ758" s="104"/>
      <c r="DR758" s="104"/>
      <c r="DS758" s="104"/>
      <c r="DT758" s="104"/>
      <c r="DU758" s="104"/>
      <c r="DV758" s="104"/>
      <c r="DW758" s="104"/>
      <c r="DX758" s="104"/>
      <c r="DY758" s="104"/>
      <c r="DZ758" s="104"/>
      <c r="EA758" s="104"/>
      <c r="EB758" s="104"/>
      <c r="EC758" s="104"/>
      <c r="ED758" s="104"/>
      <c r="EE758" s="104"/>
      <c r="EF758" s="104"/>
      <c r="EG758" s="104"/>
      <c r="EH758" s="104"/>
      <c r="EI758" s="104"/>
      <c r="EJ758" s="104"/>
      <c r="EK758" s="104"/>
      <c r="EL758" s="104"/>
      <c r="EM758" s="104"/>
      <c r="EN758" s="104"/>
      <c r="EO758" s="104"/>
      <c r="EP758" s="104"/>
      <c r="EQ758" s="104"/>
      <c r="ER758" s="104"/>
      <c r="ES758" s="104"/>
      <c r="ET758" s="104"/>
      <c r="EU758" s="104"/>
      <c r="EV758" s="104"/>
      <c r="EW758" s="104"/>
      <c r="EX758" s="104"/>
      <c r="EY758" s="104"/>
      <c r="EZ758" s="104"/>
      <c r="FA758" s="104"/>
      <c r="FB758" s="104"/>
      <c r="FC758" s="104"/>
      <c r="FD758" s="104"/>
      <c r="FE758" s="104"/>
      <c r="FF758" s="104"/>
      <c r="FG758" s="104"/>
      <c r="FH758" s="104"/>
      <c r="FI758" s="104"/>
      <c r="FJ758" s="104"/>
      <c r="FK758" s="104"/>
      <c r="FL758" s="104"/>
      <c r="FM758" s="104"/>
      <c r="FN758" s="104"/>
      <c r="FO758" s="104"/>
      <c r="FP758" s="104"/>
      <c r="FQ758" s="104"/>
      <c r="FR758" s="104"/>
      <c r="FS758" s="104"/>
      <c r="FT758" s="104"/>
      <c r="FU758" s="104"/>
      <c r="FV758" s="104"/>
      <c r="FW758" s="104"/>
      <c r="FX758" s="104"/>
      <c r="FY758" s="104"/>
      <c r="FZ758" s="104"/>
      <c r="GA758" s="104"/>
      <c r="GB758" s="104"/>
      <c r="GC758" s="104"/>
      <c r="GD758" s="104"/>
      <c r="GE758" s="104"/>
      <c r="GF758" s="104"/>
      <c r="GG758" s="104"/>
      <c r="GH758" s="104"/>
      <c r="GI758" s="104"/>
      <c r="GJ758" s="104"/>
      <c r="GK758" s="104"/>
      <c r="GL758" s="104"/>
      <c r="GM758" s="104"/>
      <c r="GN758" s="104"/>
      <c r="GO758" s="104"/>
      <c r="GP758" s="104"/>
      <c r="GQ758" s="104"/>
      <c r="GR758" s="104"/>
      <c r="GS758" s="104"/>
      <c r="GT758" s="104"/>
    </row>
    <row r="759" spans="8:202" s="6" customFormat="1">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104"/>
      <c r="AY759" s="104"/>
      <c r="AZ759" s="104"/>
      <c r="BA759" s="104"/>
      <c r="BB759" s="104"/>
      <c r="BC759" s="104"/>
      <c r="BD759" s="104"/>
      <c r="BE759" s="104"/>
      <c r="BF759" s="104"/>
      <c r="BG759" s="104"/>
      <c r="BH759" s="104"/>
      <c r="BI759" s="104"/>
      <c r="BJ759" s="104"/>
      <c r="BK759" s="104"/>
      <c r="BL759" s="104"/>
      <c r="BM759" s="104"/>
      <c r="BN759" s="104"/>
      <c r="BO759" s="104"/>
      <c r="BP759" s="104"/>
      <c r="BQ759" s="104"/>
      <c r="BR759" s="104"/>
      <c r="BS759" s="104"/>
      <c r="BT759" s="104"/>
      <c r="BU759" s="104"/>
      <c r="BV759" s="104"/>
      <c r="BW759" s="104"/>
      <c r="BX759" s="104"/>
      <c r="BY759" s="104"/>
      <c r="BZ759" s="104"/>
      <c r="CA759" s="104"/>
      <c r="CB759" s="104"/>
      <c r="CC759" s="104"/>
      <c r="CD759" s="104"/>
      <c r="CE759" s="104"/>
      <c r="CF759" s="104"/>
      <c r="CG759" s="104"/>
      <c r="CH759" s="104"/>
      <c r="CI759" s="104"/>
      <c r="CJ759" s="104"/>
      <c r="CK759" s="104"/>
      <c r="CL759" s="104"/>
      <c r="CM759" s="104"/>
      <c r="CN759" s="104"/>
      <c r="CO759" s="104"/>
      <c r="CP759" s="104"/>
      <c r="CQ759" s="104"/>
      <c r="CR759" s="104"/>
      <c r="CS759" s="104"/>
      <c r="CT759" s="104"/>
      <c r="CU759" s="104"/>
      <c r="CV759" s="104"/>
      <c r="CW759" s="104"/>
      <c r="CX759" s="104"/>
      <c r="CY759" s="104"/>
      <c r="CZ759" s="104"/>
      <c r="DA759" s="104"/>
      <c r="DB759" s="104"/>
      <c r="DC759" s="104"/>
      <c r="DD759" s="104"/>
      <c r="DE759" s="104"/>
      <c r="DF759" s="104"/>
      <c r="DG759" s="104"/>
      <c r="DH759" s="104"/>
      <c r="DI759" s="104"/>
      <c r="DJ759" s="104"/>
      <c r="DK759" s="104"/>
      <c r="DL759" s="104"/>
      <c r="DM759" s="104"/>
      <c r="DN759" s="104"/>
      <c r="DO759" s="104"/>
      <c r="DP759" s="104"/>
      <c r="DQ759" s="104"/>
      <c r="DR759" s="104"/>
      <c r="DS759" s="104"/>
      <c r="DT759" s="104"/>
      <c r="DU759" s="104"/>
      <c r="DV759" s="104"/>
      <c r="DW759" s="104"/>
      <c r="DX759" s="104"/>
      <c r="DY759" s="104"/>
      <c r="DZ759" s="104"/>
      <c r="EA759" s="104"/>
      <c r="EB759" s="104"/>
      <c r="EC759" s="104"/>
      <c r="ED759" s="104"/>
      <c r="EE759" s="104"/>
      <c r="EF759" s="104"/>
      <c r="EG759" s="104"/>
      <c r="EH759" s="104"/>
      <c r="EI759" s="104"/>
      <c r="EJ759" s="104"/>
      <c r="EK759" s="104"/>
      <c r="EL759" s="104"/>
      <c r="EM759" s="104"/>
      <c r="EN759" s="104"/>
      <c r="EO759" s="104"/>
      <c r="EP759" s="104"/>
      <c r="EQ759" s="104"/>
      <c r="ER759" s="104"/>
      <c r="ES759" s="104"/>
      <c r="ET759" s="104"/>
      <c r="EU759" s="104"/>
      <c r="EV759" s="104"/>
      <c r="EW759" s="104"/>
      <c r="EX759" s="104"/>
      <c r="EY759" s="104"/>
      <c r="EZ759" s="104"/>
      <c r="FA759" s="104"/>
      <c r="FB759" s="104"/>
      <c r="FC759" s="104"/>
      <c r="FD759" s="104"/>
      <c r="FE759" s="104"/>
      <c r="FF759" s="104"/>
      <c r="FG759" s="104"/>
      <c r="FH759" s="104"/>
      <c r="FI759" s="104"/>
      <c r="FJ759" s="104"/>
      <c r="FK759" s="104"/>
      <c r="FL759" s="104"/>
      <c r="FM759" s="104"/>
      <c r="FN759" s="104"/>
      <c r="FO759" s="104"/>
      <c r="FP759" s="104"/>
      <c r="FQ759" s="104"/>
      <c r="FR759" s="104"/>
      <c r="FS759" s="104"/>
      <c r="FT759" s="104"/>
      <c r="FU759" s="104"/>
      <c r="FV759" s="104"/>
      <c r="FW759" s="104"/>
      <c r="FX759" s="104"/>
      <c r="FY759" s="104"/>
      <c r="FZ759" s="104"/>
      <c r="GA759" s="104"/>
      <c r="GB759" s="104"/>
      <c r="GC759" s="104"/>
      <c r="GD759" s="104"/>
      <c r="GE759" s="104"/>
      <c r="GF759" s="104"/>
      <c r="GG759" s="104"/>
      <c r="GH759" s="104"/>
      <c r="GI759" s="104"/>
      <c r="GJ759" s="104"/>
      <c r="GK759" s="104"/>
      <c r="GL759" s="104"/>
      <c r="GM759" s="104"/>
      <c r="GN759" s="104"/>
      <c r="GO759" s="104"/>
      <c r="GP759" s="104"/>
      <c r="GQ759" s="104"/>
      <c r="GR759" s="104"/>
      <c r="GS759" s="104"/>
      <c r="GT759" s="104"/>
    </row>
    <row r="760" spans="8:202" s="6" customFormat="1">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104"/>
      <c r="AY760" s="104"/>
      <c r="AZ760" s="104"/>
      <c r="BA760" s="104"/>
      <c r="BB760" s="104"/>
      <c r="BC760" s="104"/>
      <c r="BD760" s="104"/>
      <c r="BE760" s="104"/>
      <c r="BF760" s="104"/>
      <c r="BG760" s="104"/>
      <c r="BH760" s="104"/>
      <c r="BI760" s="104"/>
      <c r="BJ760" s="104"/>
      <c r="BK760" s="104"/>
      <c r="BL760" s="104"/>
      <c r="BM760" s="104"/>
      <c r="BN760" s="104"/>
      <c r="BO760" s="104"/>
      <c r="BP760" s="104"/>
      <c r="BQ760" s="104"/>
      <c r="BR760" s="104"/>
      <c r="BS760" s="104"/>
      <c r="BT760" s="104"/>
      <c r="BU760" s="104"/>
      <c r="BV760" s="104"/>
      <c r="BW760" s="104"/>
      <c r="BX760" s="104"/>
      <c r="BY760" s="104"/>
      <c r="BZ760" s="104"/>
      <c r="CA760" s="104"/>
      <c r="CB760" s="104"/>
      <c r="CC760" s="104"/>
      <c r="CD760" s="104"/>
      <c r="CE760" s="104"/>
      <c r="CF760" s="104"/>
      <c r="CG760" s="104"/>
      <c r="CH760" s="104"/>
      <c r="CI760" s="104"/>
      <c r="CJ760" s="104"/>
      <c r="CK760" s="104"/>
      <c r="CL760" s="104"/>
      <c r="CM760" s="104"/>
      <c r="CN760" s="104"/>
      <c r="CO760" s="104"/>
      <c r="CP760" s="104"/>
      <c r="CQ760" s="104"/>
      <c r="CR760" s="104"/>
      <c r="CS760" s="104"/>
      <c r="CT760" s="104"/>
      <c r="CU760" s="104"/>
      <c r="CV760" s="104"/>
      <c r="CW760" s="104"/>
      <c r="CX760" s="104"/>
      <c r="CY760" s="104"/>
      <c r="CZ760" s="104"/>
      <c r="DA760" s="104"/>
      <c r="DB760" s="104"/>
      <c r="DC760" s="104"/>
      <c r="DD760" s="104"/>
      <c r="DE760" s="104"/>
      <c r="DF760" s="104"/>
      <c r="DG760" s="104"/>
      <c r="DH760" s="104"/>
      <c r="DI760" s="104"/>
      <c r="DJ760" s="104"/>
      <c r="DK760" s="104"/>
      <c r="DL760" s="104"/>
      <c r="DM760" s="104"/>
      <c r="DN760" s="104"/>
      <c r="DO760" s="104"/>
      <c r="DP760" s="104"/>
      <c r="DQ760" s="104"/>
      <c r="DR760" s="104"/>
      <c r="DS760" s="104"/>
      <c r="DT760" s="104"/>
      <c r="DU760" s="104"/>
      <c r="DV760" s="104"/>
      <c r="DW760" s="104"/>
      <c r="DX760" s="104"/>
      <c r="DY760" s="104"/>
      <c r="DZ760" s="104"/>
      <c r="EA760" s="104"/>
      <c r="EB760" s="104"/>
      <c r="EC760" s="104"/>
      <c r="ED760" s="104"/>
      <c r="EE760" s="104"/>
      <c r="EF760" s="104"/>
      <c r="EG760" s="104"/>
      <c r="EH760" s="104"/>
      <c r="EI760" s="104"/>
      <c r="EJ760" s="104"/>
      <c r="EK760" s="104"/>
      <c r="EL760" s="104"/>
      <c r="EM760" s="104"/>
      <c r="EN760" s="104"/>
      <c r="EO760" s="104"/>
      <c r="EP760" s="104"/>
      <c r="EQ760" s="104"/>
      <c r="ER760" s="104"/>
      <c r="ES760" s="104"/>
      <c r="ET760" s="104"/>
      <c r="EU760" s="104"/>
      <c r="EV760" s="104"/>
      <c r="EW760" s="104"/>
      <c r="EX760" s="104"/>
      <c r="EY760" s="104"/>
      <c r="EZ760" s="104"/>
      <c r="FA760" s="104"/>
      <c r="FB760" s="104"/>
      <c r="FC760" s="104"/>
      <c r="FD760" s="104"/>
      <c r="FE760" s="104"/>
      <c r="FF760" s="104"/>
      <c r="FG760" s="104"/>
      <c r="FH760" s="104"/>
      <c r="FI760" s="104"/>
      <c r="FJ760" s="104"/>
      <c r="FK760" s="104"/>
      <c r="FL760" s="104"/>
      <c r="FM760" s="104"/>
      <c r="FN760" s="104"/>
      <c r="FO760" s="104"/>
      <c r="FP760" s="104"/>
      <c r="FQ760" s="104"/>
      <c r="FR760" s="104"/>
      <c r="FS760" s="104"/>
      <c r="FT760" s="104"/>
      <c r="FU760" s="104"/>
      <c r="FV760" s="104"/>
      <c r="FW760" s="104"/>
      <c r="FX760" s="104"/>
      <c r="FY760" s="104"/>
      <c r="FZ760" s="104"/>
      <c r="GA760" s="104"/>
      <c r="GB760" s="104"/>
      <c r="GC760" s="104"/>
      <c r="GD760" s="104"/>
      <c r="GE760" s="104"/>
      <c r="GF760" s="104"/>
      <c r="GG760" s="104"/>
      <c r="GH760" s="104"/>
      <c r="GI760" s="104"/>
      <c r="GJ760" s="104"/>
      <c r="GK760" s="104"/>
      <c r="GL760" s="104"/>
      <c r="GM760" s="104"/>
      <c r="GN760" s="104"/>
      <c r="GO760" s="104"/>
      <c r="GP760" s="104"/>
      <c r="GQ760" s="104"/>
      <c r="GR760" s="104"/>
      <c r="GS760" s="104"/>
      <c r="GT760" s="104"/>
    </row>
    <row r="761" spans="8:202" s="6" customFormat="1">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c r="AY761" s="104"/>
      <c r="AZ761" s="104"/>
      <c r="BA761" s="104"/>
      <c r="BB761" s="104"/>
      <c r="BC761" s="104"/>
      <c r="BD761" s="104"/>
      <c r="BE761" s="104"/>
      <c r="BF761" s="104"/>
      <c r="BG761" s="104"/>
      <c r="BH761" s="104"/>
      <c r="BI761" s="104"/>
      <c r="BJ761" s="104"/>
      <c r="BK761" s="104"/>
      <c r="BL761" s="104"/>
      <c r="BM761" s="104"/>
      <c r="BN761" s="104"/>
      <c r="BO761" s="104"/>
      <c r="BP761" s="104"/>
      <c r="BQ761" s="104"/>
      <c r="BR761" s="104"/>
      <c r="BS761" s="104"/>
      <c r="BT761" s="104"/>
      <c r="BU761" s="104"/>
      <c r="BV761" s="104"/>
      <c r="BW761" s="104"/>
      <c r="BX761" s="104"/>
      <c r="BY761" s="104"/>
      <c r="BZ761" s="104"/>
      <c r="CA761" s="104"/>
      <c r="CB761" s="104"/>
      <c r="CC761" s="104"/>
      <c r="CD761" s="104"/>
      <c r="CE761" s="104"/>
      <c r="CF761" s="104"/>
      <c r="CG761" s="104"/>
      <c r="CH761" s="104"/>
      <c r="CI761" s="104"/>
      <c r="CJ761" s="104"/>
      <c r="CK761" s="104"/>
      <c r="CL761" s="104"/>
      <c r="CM761" s="104"/>
      <c r="CN761" s="104"/>
      <c r="CO761" s="104"/>
      <c r="CP761" s="104"/>
      <c r="CQ761" s="104"/>
      <c r="CR761" s="104"/>
      <c r="CS761" s="104"/>
      <c r="CT761" s="104"/>
      <c r="CU761" s="104"/>
      <c r="CV761" s="104"/>
      <c r="CW761" s="104"/>
      <c r="CX761" s="104"/>
      <c r="CY761" s="104"/>
      <c r="CZ761" s="104"/>
      <c r="DA761" s="104"/>
      <c r="DB761" s="104"/>
      <c r="DC761" s="104"/>
      <c r="DD761" s="104"/>
      <c r="DE761" s="104"/>
      <c r="DF761" s="104"/>
      <c r="DG761" s="104"/>
      <c r="DH761" s="104"/>
      <c r="DI761" s="104"/>
      <c r="DJ761" s="104"/>
      <c r="DK761" s="104"/>
      <c r="DL761" s="104"/>
      <c r="DM761" s="104"/>
      <c r="DN761" s="104"/>
      <c r="DO761" s="104"/>
      <c r="DP761" s="104"/>
      <c r="DQ761" s="104"/>
      <c r="DR761" s="104"/>
      <c r="DS761" s="104"/>
      <c r="DT761" s="104"/>
      <c r="DU761" s="104"/>
      <c r="DV761" s="104"/>
      <c r="DW761" s="104"/>
      <c r="DX761" s="104"/>
      <c r="DY761" s="104"/>
      <c r="DZ761" s="104"/>
      <c r="EA761" s="104"/>
      <c r="EB761" s="104"/>
      <c r="EC761" s="104"/>
      <c r="ED761" s="104"/>
      <c r="EE761" s="104"/>
      <c r="EF761" s="104"/>
      <c r="EG761" s="104"/>
      <c r="EH761" s="104"/>
      <c r="EI761" s="104"/>
      <c r="EJ761" s="104"/>
      <c r="EK761" s="104"/>
      <c r="EL761" s="104"/>
      <c r="EM761" s="104"/>
      <c r="EN761" s="104"/>
      <c r="EO761" s="104"/>
      <c r="EP761" s="104"/>
      <c r="EQ761" s="104"/>
      <c r="ER761" s="104"/>
      <c r="ES761" s="104"/>
      <c r="ET761" s="104"/>
      <c r="EU761" s="104"/>
      <c r="EV761" s="104"/>
      <c r="EW761" s="104"/>
      <c r="EX761" s="104"/>
      <c r="EY761" s="104"/>
      <c r="EZ761" s="104"/>
      <c r="FA761" s="104"/>
      <c r="FB761" s="104"/>
      <c r="FC761" s="104"/>
      <c r="FD761" s="104"/>
      <c r="FE761" s="104"/>
      <c r="FF761" s="104"/>
      <c r="FG761" s="104"/>
      <c r="FH761" s="104"/>
      <c r="FI761" s="104"/>
      <c r="FJ761" s="104"/>
      <c r="FK761" s="104"/>
      <c r="FL761" s="104"/>
      <c r="FM761" s="104"/>
      <c r="FN761" s="104"/>
      <c r="FO761" s="104"/>
      <c r="FP761" s="104"/>
      <c r="FQ761" s="104"/>
      <c r="FR761" s="104"/>
      <c r="FS761" s="104"/>
      <c r="FT761" s="104"/>
      <c r="FU761" s="104"/>
      <c r="FV761" s="104"/>
      <c r="FW761" s="104"/>
      <c r="FX761" s="104"/>
      <c r="FY761" s="104"/>
      <c r="FZ761" s="104"/>
      <c r="GA761" s="104"/>
      <c r="GB761" s="104"/>
      <c r="GC761" s="104"/>
      <c r="GD761" s="104"/>
      <c r="GE761" s="104"/>
      <c r="GF761" s="104"/>
      <c r="GG761" s="104"/>
      <c r="GH761" s="104"/>
      <c r="GI761" s="104"/>
      <c r="GJ761" s="104"/>
      <c r="GK761" s="104"/>
      <c r="GL761" s="104"/>
      <c r="GM761" s="104"/>
      <c r="GN761" s="104"/>
      <c r="GO761" s="104"/>
      <c r="GP761" s="104"/>
      <c r="GQ761" s="104"/>
      <c r="GR761" s="104"/>
      <c r="GS761" s="104"/>
      <c r="GT761" s="104"/>
    </row>
    <row r="762" spans="8:202" s="6" customFormat="1">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104"/>
      <c r="BT762" s="104"/>
      <c r="BU762" s="104"/>
      <c r="BV762" s="104"/>
      <c r="BW762" s="104"/>
      <c r="BX762" s="104"/>
      <c r="BY762" s="104"/>
      <c r="BZ762" s="104"/>
      <c r="CA762" s="104"/>
      <c r="CB762" s="104"/>
      <c r="CC762" s="104"/>
      <c r="CD762" s="104"/>
      <c r="CE762" s="104"/>
      <c r="CF762" s="104"/>
      <c r="CG762" s="104"/>
      <c r="CH762" s="104"/>
      <c r="CI762" s="104"/>
      <c r="CJ762" s="104"/>
      <c r="CK762" s="104"/>
      <c r="CL762" s="104"/>
      <c r="CM762" s="104"/>
      <c r="CN762" s="104"/>
      <c r="CO762" s="104"/>
      <c r="CP762" s="104"/>
      <c r="CQ762" s="104"/>
      <c r="CR762" s="104"/>
      <c r="CS762" s="104"/>
      <c r="CT762" s="104"/>
      <c r="CU762" s="104"/>
      <c r="CV762" s="104"/>
      <c r="CW762" s="104"/>
      <c r="CX762" s="104"/>
      <c r="CY762" s="104"/>
      <c r="CZ762" s="104"/>
      <c r="DA762" s="104"/>
      <c r="DB762" s="104"/>
      <c r="DC762" s="104"/>
      <c r="DD762" s="104"/>
      <c r="DE762" s="104"/>
      <c r="DF762" s="104"/>
      <c r="DG762" s="104"/>
      <c r="DH762" s="104"/>
      <c r="DI762" s="104"/>
      <c r="DJ762" s="104"/>
      <c r="DK762" s="104"/>
      <c r="DL762" s="104"/>
      <c r="DM762" s="104"/>
      <c r="DN762" s="104"/>
      <c r="DO762" s="104"/>
      <c r="DP762" s="104"/>
      <c r="DQ762" s="104"/>
      <c r="DR762" s="104"/>
      <c r="DS762" s="104"/>
      <c r="DT762" s="104"/>
      <c r="DU762" s="104"/>
      <c r="DV762" s="104"/>
      <c r="DW762" s="104"/>
      <c r="DX762" s="104"/>
      <c r="DY762" s="104"/>
      <c r="DZ762" s="104"/>
      <c r="EA762" s="104"/>
      <c r="EB762" s="104"/>
      <c r="EC762" s="104"/>
      <c r="ED762" s="104"/>
      <c r="EE762" s="104"/>
      <c r="EF762" s="104"/>
      <c r="EG762" s="104"/>
      <c r="EH762" s="104"/>
      <c r="EI762" s="104"/>
      <c r="EJ762" s="104"/>
      <c r="EK762" s="104"/>
      <c r="EL762" s="104"/>
      <c r="EM762" s="104"/>
      <c r="EN762" s="104"/>
      <c r="EO762" s="104"/>
      <c r="EP762" s="104"/>
      <c r="EQ762" s="104"/>
      <c r="ER762" s="104"/>
      <c r="ES762" s="104"/>
      <c r="ET762" s="104"/>
      <c r="EU762" s="104"/>
      <c r="EV762" s="104"/>
      <c r="EW762" s="104"/>
      <c r="EX762" s="104"/>
      <c r="EY762" s="104"/>
      <c r="EZ762" s="104"/>
      <c r="FA762" s="104"/>
      <c r="FB762" s="104"/>
      <c r="FC762" s="104"/>
      <c r="FD762" s="104"/>
      <c r="FE762" s="104"/>
      <c r="FF762" s="104"/>
      <c r="FG762" s="104"/>
      <c r="FH762" s="104"/>
      <c r="FI762" s="104"/>
      <c r="FJ762" s="104"/>
      <c r="FK762" s="104"/>
      <c r="FL762" s="104"/>
      <c r="FM762" s="104"/>
      <c r="FN762" s="104"/>
      <c r="FO762" s="104"/>
      <c r="FP762" s="104"/>
      <c r="FQ762" s="104"/>
      <c r="FR762" s="104"/>
      <c r="FS762" s="104"/>
      <c r="FT762" s="104"/>
      <c r="FU762" s="104"/>
      <c r="FV762" s="104"/>
      <c r="FW762" s="104"/>
      <c r="FX762" s="104"/>
      <c r="FY762" s="104"/>
      <c r="FZ762" s="104"/>
      <c r="GA762" s="104"/>
      <c r="GB762" s="104"/>
      <c r="GC762" s="104"/>
      <c r="GD762" s="104"/>
      <c r="GE762" s="104"/>
      <c r="GF762" s="104"/>
      <c r="GG762" s="104"/>
      <c r="GH762" s="104"/>
      <c r="GI762" s="104"/>
      <c r="GJ762" s="104"/>
      <c r="GK762" s="104"/>
      <c r="GL762" s="104"/>
      <c r="GM762" s="104"/>
      <c r="GN762" s="104"/>
      <c r="GO762" s="104"/>
      <c r="GP762" s="104"/>
      <c r="GQ762" s="104"/>
      <c r="GR762" s="104"/>
      <c r="GS762" s="104"/>
      <c r="GT762" s="104"/>
    </row>
    <row r="763" spans="8:202" s="6" customFormat="1">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c r="AY763" s="104"/>
      <c r="AZ763" s="104"/>
      <c r="BA763" s="104"/>
      <c r="BB763" s="104"/>
      <c r="BC763" s="104"/>
      <c r="BD763" s="104"/>
      <c r="BE763" s="104"/>
      <c r="BF763" s="104"/>
      <c r="BG763" s="104"/>
      <c r="BH763" s="104"/>
      <c r="BI763" s="104"/>
      <c r="BJ763" s="104"/>
      <c r="BK763" s="104"/>
      <c r="BL763" s="104"/>
      <c r="BM763" s="104"/>
      <c r="BN763" s="104"/>
      <c r="BO763" s="104"/>
      <c r="BP763" s="104"/>
      <c r="BQ763" s="104"/>
      <c r="BR763" s="104"/>
      <c r="BS763" s="104"/>
      <c r="BT763" s="104"/>
      <c r="BU763" s="104"/>
      <c r="BV763" s="104"/>
      <c r="BW763" s="104"/>
      <c r="BX763" s="104"/>
      <c r="BY763" s="104"/>
      <c r="BZ763" s="104"/>
      <c r="CA763" s="104"/>
      <c r="CB763" s="104"/>
      <c r="CC763" s="104"/>
      <c r="CD763" s="104"/>
      <c r="CE763" s="104"/>
      <c r="CF763" s="104"/>
      <c r="CG763" s="104"/>
      <c r="CH763" s="104"/>
      <c r="CI763" s="104"/>
      <c r="CJ763" s="104"/>
      <c r="CK763" s="104"/>
      <c r="CL763" s="104"/>
      <c r="CM763" s="104"/>
      <c r="CN763" s="104"/>
      <c r="CO763" s="104"/>
      <c r="CP763" s="104"/>
      <c r="CQ763" s="104"/>
      <c r="CR763" s="104"/>
      <c r="CS763" s="104"/>
      <c r="CT763" s="104"/>
      <c r="CU763" s="104"/>
      <c r="CV763" s="104"/>
      <c r="CW763" s="104"/>
      <c r="CX763" s="104"/>
      <c r="CY763" s="104"/>
      <c r="CZ763" s="104"/>
      <c r="DA763" s="104"/>
      <c r="DB763" s="104"/>
      <c r="DC763" s="104"/>
      <c r="DD763" s="104"/>
      <c r="DE763" s="104"/>
      <c r="DF763" s="104"/>
      <c r="DG763" s="104"/>
      <c r="DH763" s="104"/>
      <c r="DI763" s="104"/>
      <c r="DJ763" s="104"/>
      <c r="DK763" s="104"/>
      <c r="DL763" s="104"/>
      <c r="DM763" s="104"/>
      <c r="DN763" s="104"/>
      <c r="DO763" s="104"/>
      <c r="DP763" s="104"/>
      <c r="DQ763" s="104"/>
      <c r="DR763" s="104"/>
      <c r="DS763" s="104"/>
      <c r="DT763" s="104"/>
      <c r="DU763" s="104"/>
      <c r="DV763" s="104"/>
      <c r="DW763" s="104"/>
      <c r="DX763" s="104"/>
      <c r="DY763" s="104"/>
      <c r="DZ763" s="104"/>
      <c r="EA763" s="104"/>
      <c r="EB763" s="104"/>
      <c r="EC763" s="104"/>
      <c r="ED763" s="104"/>
      <c r="EE763" s="104"/>
      <c r="EF763" s="104"/>
      <c r="EG763" s="104"/>
      <c r="EH763" s="104"/>
      <c r="EI763" s="104"/>
      <c r="EJ763" s="104"/>
      <c r="EK763" s="104"/>
      <c r="EL763" s="104"/>
      <c r="EM763" s="104"/>
      <c r="EN763" s="104"/>
      <c r="EO763" s="104"/>
      <c r="EP763" s="104"/>
      <c r="EQ763" s="104"/>
      <c r="ER763" s="104"/>
      <c r="ES763" s="104"/>
      <c r="ET763" s="104"/>
      <c r="EU763" s="104"/>
      <c r="EV763" s="104"/>
      <c r="EW763" s="104"/>
      <c r="EX763" s="104"/>
      <c r="EY763" s="104"/>
      <c r="EZ763" s="104"/>
      <c r="FA763" s="104"/>
      <c r="FB763" s="104"/>
      <c r="FC763" s="104"/>
      <c r="FD763" s="104"/>
      <c r="FE763" s="104"/>
      <c r="FF763" s="104"/>
      <c r="FG763" s="104"/>
      <c r="FH763" s="104"/>
      <c r="FI763" s="104"/>
      <c r="FJ763" s="104"/>
      <c r="FK763" s="104"/>
      <c r="FL763" s="104"/>
      <c r="FM763" s="104"/>
      <c r="FN763" s="104"/>
      <c r="FO763" s="104"/>
      <c r="FP763" s="104"/>
      <c r="FQ763" s="104"/>
      <c r="FR763" s="104"/>
      <c r="FS763" s="104"/>
      <c r="FT763" s="104"/>
      <c r="FU763" s="104"/>
      <c r="FV763" s="104"/>
      <c r="FW763" s="104"/>
      <c r="FX763" s="104"/>
      <c r="FY763" s="104"/>
      <c r="FZ763" s="104"/>
      <c r="GA763" s="104"/>
      <c r="GB763" s="104"/>
      <c r="GC763" s="104"/>
      <c r="GD763" s="104"/>
      <c r="GE763" s="104"/>
      <c r="GF763" s="104"/>
      <c r="GG763" s="104"/>
      <c r="GH763" s="104"/>
      <c r="GI763" s="104"/>
      <c r="GJ763" s="104"/>
      <c r="GK763" s="104"/>
      <c r="GL763" s="104"/>
      <c r="GM763" s="104"/>
      <c r="GN763" s="104"/>
      <c r="GO763" s="104"/>
      <c r="GP763" s="104"/>
      <c r="GQ763" s="104"/>
      <c r="GR763" s="104"/>
      <c r="GS763" s="104"/>
      <c r="GT763" s="104"/>
    </row>
    <row r="764" spans="8:202" s="6" customFormat="1">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c r="AY764" s="104"/>
      <c r="AZ764" s="104"/>
      <c r="BA764" s="104"/>
      <c r="BB764" s="104"/>
      <c r="BC764" s="104"/>
      <c r="BD764" s="104"/>
      <c r="BE764" s="104"/>
      <c r="BF764" s="104"/>
      <c r="BG764" s="104"/>
      <c r="BH764" s="104"/>
      <c r="BI764" s="104"/>
      <c r="BJ764" s="104"/>
      <c r="BK764" s="104"/>
      <c r="BL764" s="104"/>
      <c r="BM764" s="104"/>
      <c r="BN764" s="104"/>
      <c r="BO764" s="104"/>
      <c r="BP764" s="104"/>
      <c r="BQ764" s="104"/>
      <c r="BR764" s="104"/>
      <c r="BS764" s="104"/>
      <c r="BT764" s="104"/>
      <c r="BU764" s="104"/>
      <c r="BV764" s="104"/>
      <c r="BW764" s="104"/>
      <c r="BX764" s="104"/>
      <c r="BY764" s="104"/>
      <c r="BZ764" s="104"/>
      <c r="CA764" s="104"/>
      <c r="CB764" s="104"/>
      <c r="CC764" s="104"/>
      <c r="CD764" s="104"/>
      <c r="CE764" s="104"/>
      <c r="CF764" s="104"/>
      <c r="CG764" s="104"/>
      <c r="CH764" s="104"/>
      <c r="CI764" s="104"/>
      <c r="CJ764" s="104"/>
      <c r="CK764" s="104"/>
      <c r="CL764" s="104"/>
      <c r="CM764" s="104"/>
      <c r="CN764" s="104"/>
      <c r="CO764" s="104"/>
      <c r="CP764" s="104"/>
      <c r="CQ764" s="104"/>
      <c r="CR764" s="104"/>
      <c r="CS764" s="104"/>
      <c r="CT764" s="104"/>
      <c r="CU764" s="104"/>
      <c r="CV764" s="104"/>
      <c r="CW764" s="104"/>
      <c r="CX764" s="104"/>
      <c r="CY764" s="104"/>
      <c r="CZ764" s="104"/>
      <c r="DA764" s="104"/>
      <c r="DB764" s="104"/>
      <c r="DC764" s="104"/>
      <c r="DD764" s="104"/>
      <c r="DE764" s="104"/>
      <c r="DF764" s="104"/>
      <c r="DG764" s="104"/>
      <c r="DH764" s="104"/>
      <c r="DI764" s="104"/>
      <c r="DJ764" s="104"/>
      <c r="DK764" s="104"/>
      <c r="DL764" s="104"/>
      <c r="DM764" s="104"/>
      <c r="DN764" s="104"/>
      <c r="DO764" s="104"/>
      <c r="DP764" s="104"/>
      <c r="DQ764" s="104"/>
      <c r="DR764" s="104"/>
      <c r="DS764" s="104"/>
      <c r="DT764" s="104"/>
      <c r="DU764" s="104"/>
      <c r="DV764" s="104"/>
      <c r="DW764" s="104"/>
      <c r="DX764" s="104"/>
      <c r="DY764" s="104"/>
      <c r="DZ764" s="104"/>
      <c r="EA764" s="104"/>
      <c r="EB764" s="104"/>
      <c r="EC764" s="104"/>
      <c r="ED764" s="104"/>
      <c r="EE764" s="104"/>
      <c r="EF764" s="104"/>
      <c r="EG764" s="104"/>
      <c r="EH764" s="104"/>
      <c r="EI764" s="104"/>
      <c r="EJ764" s="104"/>
      <c r="EK764" s="104"/>
      <c r="EL764" s="104"/>
      <c r="EM764" s="104"/>
      <c r="EN764" s="104"/>
      <c r="EO764" s="104"/>
      <c r="EP764" s="104"/>
      <c r="EQ764" s="104"/>
      <c r="ER764" s="104"/>
      <c r="ES764" s="104"/>
      <c r="ET764" s="104"/>
      <c r="EU764" s="104"/>
      <c r="EV764" s="104"/>
      <c r="EW764" s="104"/>
      <c r="EX764" s="104"/>
      <c r="EY764" s="104"/>
      <c r="EZ764" s="104"/>
      <c r="FA764" s="104"/>
      <c r="FB764" s="104"/>
      <c r="FC764" s="104"/>
      <c r="FD764" s="104"/>
      <c r="FE764" s="104"/>
      <c r="FF764" s="104"/>
      <c r="FG764" s="104"/>
      <c r="FH764" s="104"/>
      <c r="FI764" s="104"/>
      <c r="FJ764" s="104"/>
      <c r="FK764" s="104"/>
      <c r="FL764" s="104"/>
      <c r="FM764" s="104"/>
      <c r="FN764" s="104"/>
      <c r="FO764" s="104"/>
      <c r="FP764" s="104"/>
      <c r="FQ764" s="104"/>
      <c r="FR764" s="104"/>
      <c r="FS764" s="104"/>
      <c r="FT764" s="104"/>
      <c r="FU764" s="104"/>
      <c r="FV764" s="104"/>
      <c r="FW764" s="104"/>
      <c r="FX764" s="104"/>
      <c r="FY764" s="104"/>
      <c r="FZ764" s="104"/>
      <c r="GA764" s="104"/>
      <c r="GB764" s="104"/>
      <c r="GC764" s="104"/>
      <c r="GD764" s="104"/>
      <c r="GE764" s="104"/>
      <c r="GF764" s="104"/>
      <c r="GG764" s="104"/>
      <c r="GH764" s="104"/>
      <c r="GI764" s="104"/>
      <c r="GJ764" s="104"/>
      <c r="GK764" s="104"/>
      <c r="GL764" s="104"/>
      <c r="GM764" s="104"/>
      <c r="GN764" s="104"/>
      <c r="GO764" s="104"/>
      <c r="GP764" s="104"/>
      <c r="GQ764" s="104"/>
      <c r="GR764" s="104"/>
      <c r="GS764" s="104"/>
      <c r="GT764" s="104"/>
    </row>
    <row r="765" spans="8:202" s="6" customFormat="1">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104"/>
      <c r="AY765" s="104"/>
      <c r="AZ765" s="104"/>
      <c r="BA765" s="104"/>
      <c r="BB765" s="104"/>
      <c r="BC765" s="104"/>
      <c r="BD765" s="104"/>
      <c r="BE765" s="104"/>
      <c r="BF765" s="104"/>
      <c r="BG765" s="104"/>
      <c r="BH765" s="104"/>
      <c r="BI765" s="104"/>
      <c r="BJ765" s="104"/>
      <c r="BK765" s="104"/>
      <c r="BL765" s="104"/>
      <c r="BM765" s="104"/>
      <c r="BN765" s="104"/>
      <c r="BO765" s="104"/>
      <c r="BP765" s="104"/>
      <c r="BQ765" s="104"/>
      <c r="BR765" s="104"/>
      <c r="BS765" s="104"/>
      <c r="BT765" s="104"/>
      <c r="BU765" s="104"/>
      <c r="BV765" s="104"/>
      <c r="BW765" s="104"/>
      <c r="BX765" s="104"/>
      <c r="BY765" s="104"/>
      <c r="BZ765" s="104"/>
      <c r="CA765" s="104"/>
      <c r="CB765" s="104"/>
      <c r="CC765" s="104"/>
      <c r="CD765" s="104"/>
      <c r="CE765" s="104"/>
      <c r="CF765" s="104"/>
      <c r="CG765" s="104"/>
      <c r="CH765" s="104"/>
      <c r="CI765" s="104"/>
      <c r="CJ765" s="104"/>
      <c r="CK765" s="104"/>
      <c r="CL765" s="104"/>
      <c r="CM765" s="104"/>
      <c r="CN765" s="104"/>
      <c r="CO765" s="104"/>
      <c r="CP765" s="104"/>
      <c r="CQ765" s="104"/>
      <c r="CR765" s="104"/>
      <c r="CS765" s="104"/>
      <c r="CT765" s="104"/>
      <c r="CU765" s="104"/>
      <c r="CV765" s="104"/>
      <c r="CW765" s="104"/>
      <c r="CX765" s="104"/>
      <c r="CY765" s="104"/>
      <c r="CZ765" s="104"/>
      <c r="DA765" s="104"/>
      <c r="DB765" s="104"/>
      <c r="DC765" s="104"/>
      <c r="DD765" s="104"/>
      <c r="DE765" s="104"/>
      <c r="DF765" s="104"/>
      <c r="DG765" s="104"/>
      <c r="DH765" s="104"/>
      <c r="DI765" s="104"/>
      <c r="DJ765" s="104"/>
      <c r="DK765" s="104"/>
      <c r="DL765" s="104"/>
      <c r="DM765" s="104"/>
      <c r="DN765" s="104"/>
      <c r="DO765" s="104"/>
      <c r="DP765" s="104"/>
      <c r="DQ765" s="104"/>
      <c r="DR765" s="104"/>
      <c r="DS765" s="104"/>
      <c r="DT765" s="104"/>
      <c r="DU765" s="104"/>
      <c r="DV765" s="104"/>
      <c r="DW765" s="104"/>
      <c r="DX765" s="104"/>
      <c r="DY765" s="104"/>
      <c r="DZ765" s="104"/>
      <c r="EA765" s="104"/>
      <c r="EB765" s="104"/>
      <c r="EC765" s="104"/>
      <c r="ED765" s="104"/>
      <c r="EE765" s="104"/>
      <c r="EF765" s="104"/>
      <c r="EG765" s="104"/>
      <c r="EH765" s="104"/>
      <c r="EI765" s="104"/>
      <c r="EJ765" s="104"/>
      <c r="EK765" s="104"/>
      <c r="EL765" s="104"/>
      <c r="EM765" s="104"/>
      <c r="EN765" s="104"/>
      <c r="EO765" s="104"/>
      <c r="EP765" s="104"/>
      <c r="EQ765" s="104"/>
      <c r="ER765" s="104"/>
      <c r="ES765" s="104"/>
      <c r="ET765" s="104"/>
      <c r="EU765" s="104"/>
      <c r="EV765" s="104"/>
      <c r="EW765" s="104"/>
      <c r="EX765" s="104"/>
      <c r="EY765" s="104"/>
      <c r="EZ765" s="104"/>
      <c r="FA765" s="104"/>
      <c r="FB765" s="104"/>
      <c r="FC765" s="104"/>
      <c r="FD765" s="104"/>
      <c r="FE765" s="104"/>
      <c r="FF765" s="104"/>
      <c r="FG765" s="104"/>
      <c r="FH765" s="104"/>
      <c r="FI765" s="104"/>
      <c r="FJ765" s="104"/>
      <c r="FK765" s="104"/>
      <c r="FL765" s="104"/>
      <c r="FM765" s="104"/>
      <c r="FN765" s="104"/>
      <c r="FO765" s="104"/>
      <c r="FP765" s="104"/>
      <c r="FQ765" s="104"/>
      <c r="FR765" s="104"/>
      <c r="FS765" s="104"/>
      <c r="FT765" s="104"/>
      <c r="FU765" s="104"/>
      <c r="FV765" s="104"/>
      <c r="FW765" s="104"/>
      <c r="FX765" s="104"/>
      <c r="FY765" s="104"/>
      <c r="FZ765" s="104"/>
      <c r="GA765" s="104"/>
      <c r="GB765" s="104"/>
      <c r="GC765" s="104"/>
      <c r="GD765" s="104"/>
      <c r="GE765" s="104"/>
      <c r="GF765" s="104"/>
      <c r="GG765" s="104"/>
      <c r="GH765" s="104"/>
      <c r="GI765" s="104"/>
      <c r="GJ765" s="104"/>
      <c r="GK765" s="104"/>
      <c r="GL765" s="104"/>
      <c r="GM765" s="104"/>
      <c r="GN765" s="104"/>
      <c r="GO765" s="104"/>
      <c r="GP765" s="104"/>
      <c r="GQ765" s="104"/>
      <c r="GR765" s="104"/>
      <c r="GS765" s="104"/>
      <c r="GT765" s="104"/>
    </row>
    <row r="766" spans="8:202" s="6" customFormat="1">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4"/>
      <c r="AY766" s="104"/>
      <c r="AZ766" s="104"/>
      <c r="BA766" s="104"/>
      <c r="BB766" s="104"/>
      <c r="BC766" s="104"/>
      <c r="BD766" s="104"/>
      <c r="BE766" s="104"/>
      <c r="BF766" s="104"/>
      <c r="BG766" s="104"/>
      <c r="BH766" s="104"/>
      <c r="BI766" s="104"/>
      <c r="BJ766" s="104"/>
      <c r="BK766" s="104"/>
      <c r="BL766" s="104"/>
      <c r="BM766" s="104"/>
      <c r="BN766" s="104"/>
      <c r="BO766" s="104"/>
      <c r="BP766" s="104"/>
      <c r="BQ766" s="104"/>
      <c r="BR766" s="104"/>
      <c r="BS766" s="104"/>
      <c r="BT766" s="104"/>
      <c r="BU766" s="104"/>
      <c r="BV766" s="104"/>
      <c r="BW766" s="104"/>
      <c r="BX766" s="104"/>
      <c r="BY766" s="104"/>
      <c r="BZ766" s="104"/>
      <c r="CA766" s="104"/>
      <c r="CB766" s="104"/>
      <c r="CC766" s="104"/>
      <c r="CD766" s="104"/>
      <c r="CE766" s="104"/>
      <c r="CF766" s="104"/>
      <c r="CG766" s="104"/>
      <c r="CH766" s="104"/>
      <c r="CI766" s="104"/>
      <c r="CJ766" s="104"/>
      <c r="CK766" s="104"/>
      <c r="CL766" s="104"/>
      <c r="CM766" s="104"/>
      <c r="CN766" s="104"/>
      <c r="CO766" s="104"/>
      <c r="CP766" s="104"/>
      <c r="CQ766" s="104"/>
      <c r="CR766" s="104"/>
      <c r="CS766" s="104"/>
      <c r="CT766" s="104"/>
      <c r="CU766" s="104"/>
      <c r="CV766" s="104"/>
      <c r="CW766" s="104"/>
      <c r="CX766" s="104"/>
      <c r="CY766" s="104"/>
      <c r="CZ766" s="104"/>
      <c r="DA766" s="104"/>
      <c r="DB766" s="104"/>
      <c r="DC766" s="104"/>
      <c r="DD766" s="104"/>
      <c r="DE766" s="104"/>
      <c r="DF766" s="104"/>
      <c r="DG766" s="104"/>
      <c r="DH766" s="104"/>
      <c r="DI766" s="104"/>
      <c r="DJ766" s="104"/>
      <c r="DK766" s="104"/>
      <c r="DL766" s="104"/>
      <c r="DM766" s="104"/>
      <c r="DN766" s="104"/>
      <c r="DO766" s="104"/>
      <c r="DP766" s="104"/>
      <c r="DQ766" s="104"/>
      <c r="DR766" s="104"/>
      <c r="DS766" s="104"/>
      <c r="DT766" s="104"/>
      <c r="DU766" s="104"/>
      <c r="DV766" s="104"/>
      <c r="DW766" s="104"/>
      <c r="DX766" s="104"/>
      <c r="DY766" s="104"/>
      <c r="DZ766" s="104"/>
      <c r="EA766" s="104"/>
      <c r="EB766" s="104"/>
      <c r="EC766" s="104"/>
      <c r="ED766" s="104"/>
      <c r="EE766" s="104"/>
      <c r="EF766" s="104"/>
      <c r="EG766" s="104"/>
      <c r="EH766" s="104"/>
      <c r="EI766" s="104"/>
      <c r="EJ766" s="104"/>
      <c r="EK766" s="104"/>
      <c r="EL766" s="104"/>
      <c r="EM766" s="104"/>
      <c r="EN766" s="104"/>
      <c r="EO766" s="104"/>
      <c r="EP766" s="104"/>
      <c r="EQ766" s="104"/>
      <c r="ER766" s="104"/>
      <c r="ES766" s="104"/>
      <c r="ET766" s="104"/>
      <c r="EU766" s="104"/>
      <c r="EV766" s="104"/>
      <c r="EW766" s="104"/>
      <c r="EX766" s="104"/>
      <c r="EY766" s="104"/>
      <c r="EZ766" s="104"/>
      <c r="FA766" s="104"/>
      <c r="FB766" s="104"/>
      <c r="FC766" s="104"/>
      <c r="FD766" s="104"/>
      <c r="FE766" s="104"/>
      <c r="FF766" s="104"/>
      <c r="FG766" s="104"/>
      <c r="FH766" s="104"/>
      <c r="FI766" s="104"/>
      <c r="FJ766" s="104"/>
      <c r="FK766" s="104"/>
      <c r="FL766" s="104"/>
      <c r="FM766" s="104"/>
      <c r="FN766" s="104"/>
      <c r="FO766" s="104"/>
      <c r="FP766" s="104"/>
      <c r="FQ766" s="104"/>
      <c r="FR766" s="104"/>
      <c r="FS766" s="104"/>
      <c r="FT766" s="104"/>
      <c r="FU766" s="104"/>
      <c r="FV766" s="104"/>
      <c r="FW766" s="104"/>
      <c r="FX766" s="104"/>
      <c r="FY766" s="104"/>
      <c r="FZ766" s="104"/>
      <c r="GA766" s="104"/>
      <c r="GB766" s="104"/>
      <c r="GC766" s="104"/>
      <c r="GD766" s="104"/>
      <c r="GE766" s="104"/>
      <c r="GF766" s="104"/>
      <c r="GG766" s="104"/>
      <c r="GH766" s="104"/>
      <c r="GI766" s="104"/>
      <c r="GJ766" s="104"/>
      <c r="GK766" s="104"/>
      <c r="GL766" s="104"/>
      <c r="GM766" s="104"/>
      <c r="GN766" s="104"/>
      <c r="GO766" s="104"/>
      <c r="GP766" s="104"/>
      <c r="GQ766" s="104"/>
      <c r="GR766" s="104"/>
      <c r="GS766" s="104"/>
      <c r="GT766" s="104"/>
    </row>
    <row r="767" spans="8:202" s="6" customFormat="1">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c r="BN767" s="104"/>
      <c r="BO767" s="104"/>
      <c r="BP767" s="104"/>
      <c r="BQ767" s="104"/>
      <c r="BR767" s="104"/>
      <c r="BS767" s="104"/>
      <c r="BT767" s="104"/>
      <c r="BU767" s="104"/>
      <c r="BV767" s="104"/>
      <c r="BW767" s="104"/>
      <c r="BX767" s="104"/>
      <c r="BY767" s="104"/>
      <c r="BZ767" s="104"/>
      <c r="CA767" s="104"/>
      <c r="CB767" s="104"/>
      <c r="CC767" s="104"/>
      <c r="CD767" s="104"/>
      <c r="CE767" s="104"/>
      <c r="CF767" s="104"/>
      <c r="CG767" s="104"/>
      <c r="CH767" s="104"/>
      <c r="CI767" s="104"/>
      <c r="CJ767" s="104"/>
      <c r="CK767" s="104"/>
      <c r="CL767" s="104"/>
      <c r="CM767" s="104"/>
      <c r="CN767" s="104"/>
      <c r="CO767" s="104"/>
      <c r="CP767" s="104"/>
      <c r="CQ767" s="104"/>
      <c r="CR767" s="104"/>
      <c r="CS767" s="104"/>
      <c r="CT767" s="104"/>
      <c r="CU767" s="104"/>
      <c r="CV767" s="104"/>
      <c r="CW767" s="104"/>
      <c r="CX767" s="104"/>
      <c r="CY767" s="104"/>
      <c r="CZ767" s="104"/>
      <c r="DA767" s="104"/>
      <c r="DB767" s="104"/>
      <c r="DC767" s="104"/>
      <c r="DD767" s="104"/>
      <c r="DE767" s="104"/>
      <c r="DF767" s="104"/>
      <c r="DG767" s="104"/>
      <c r="DH767" s="104"/>
      <c r="DI767" s="104"/>
      <c r="DJ767" s="104"/>
      <c r="DK767" s="104"/>
      <c r="DL767" s="104"/>
      <c r="DM767" s="104"/>
      <c r="DN767" s="104"/>
      <c r="DO767" s="104"/>
      <c r="DP767" s="104"/>
      <c r="DQ767" s="104"/>
      <c r="DR767" s="104"/>
      <c r="DS767" s="104"/>
      <c r="DT767" s="104"/>
      <c r="DU767" s="104"/>
      <c r="DV767" s="104"/>
      <c r="DW767" s="104"/>
      <c r="DX767" s="104"/>
      <c r="DY767" s="104"/>
      <c r="DZ767" s="104"/>
      <c r="EA767" s="104"/>
      <c r="EB767" s="104"/>
      <c r="EC767" s="104"/>
      <c r="ED767" s="104"/>
      <c r="EE767" s="104"/>
      <c r="EF767" s="104"/>
      <c r="EG767" s="104"/>
      <c r="EH767" s="104"/>
      <c r="EI767" s="104"/>
      <c r="EJ767" s="104"/>
      <c r="EK767" s="104"/>
      <c r="EL767" s="104"/>
      <c r="EM767" s="104"/>
      <c r="EN767" s="104"/>
      <c r="EO767" s="104"/>
      <c r="EP767" s="104"/>
      <c r="EQ767" s="104"/>
      <c r="ER767" s="104"/>
      <c r="ES767" s="104"/>
      <c r="ET767" s="104"/>
      <c r="EU767" s="104"/>
      <c r="EV767" s="104"/>
      <c r="EW767" s="104"/>
      <c r="EX767" s="104"/>
      <c r="EY767" s="104"/>
      <c r="EZ767" s="104"/>
      <c r="FA767" s="104"/>
      <c r="FB767" s="104"/>
      <c r="FC767" s="104"/>
      <c r="FD767" s="104"/>
      <c r="FE767" s="104"/>
      <c r="FF767" s="104"/>
      <c r="FG767" s="104"/>
      <c r="FH767" s="104"/>
      <c r="FI767" s="104"/>
      <c r="FJ767" s="104"/>
      <c r="FK767" s="104"/>
      <c r="FL767" s="104"/>
      <c r="FM767" s="104"/>
      <c r="FN767" s="104"/>
      <c r="FO767" s="104"/>
      <c r="FP767" s="104"/>
      <c r="FQ767" s="104"/>
      <c r="FR767" s="104"/>
      <c r="FS767" s="104"/>
      <c r="FT767" s="104"/>
      <c r="FU767" s="104"/>
      <c r="FV767" s="104"/>
      <c r="FW767" s="104"/>
      <c r="FX767" s="104"/>
      <c r="FY767" s="104"/>
      <c r="FZ767" s="104"/>
      <c r="GA767" s="104"/>
      <c r="GB767" s="104"/>
      <c r="GC767" s="104"/>
      <c r="GD767" s="104"/>
      <c r="GE767" s="104"/>
      <c r="GF767" s="104"/>
      <c r="GG767" s="104"/>
      <c r="GH767" s="104"/>
      <c r="GI767" s="104"/>
      <c r="GJ767" s="104"/>
      <c r="GK767" s="104"/>
      <c r="GL767" s="104"/>
      <c r="GM767" s="104"/>
      <c r="GN767" s="104"/>
      <c r="GO767" s="104"/>
      <c r="GP767" s="104"/>
      <c r="GQ767" s="104"/>
      <c r="GR767" s="104"/>
      <c r="GS767" s="104"/>
      <c r="GT767" s="104"/>
    </row>
    <row r="768" spans="8:202" s="6" customFormat="1">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104"/>
      <c r="AY768" s="104"/>
      <c r="AZ768" s="104"/>
      <c r="BA768" s="104"/>
      <c r="BB768" s="104"/>
      <c r="BC768" s="104"/>
      <c r="BD768" s="104"/>
      <c r="BE768" s="104"/>
      <c r="BF768" s="104"/>
      <c r="BG768" s="104"/>
      <c r="BH768" s="104"/>
      <c r="BI768" s="104"/>
      <c r="BJ768" s="104"/>
      <c r="BK768" s="104"/>
      <c r="BL768" s="104"/>
      <c r="BM768" s="104"/>
      <c r="BN768" s="104"/>
      <c r="BO768" s="104"/>
      <c r="BP768" s="104"/>
      <c r="BQ768" s="104"/>
      <c r="BR768" s="104"/>
      <c r="BS768" s="104"/>
      <c r="BT768" s="104"/>
      <c r="BU768" s="104"/>
      <c r="BV768" s="104"/>
      <c r="BW768" s="104"/>
      <c r="BX768" s="104"/>
      <c r="BY768" s="104"/>
      <c r="BZ768" s="104"/>
      <c r="CA768" s="104"/>
      <c r="CB768" s="104"/>
      <c r="CC768" s="104"/>
      <c r="CD768" s="104"/>
      <c r="CE768" s="104"/>
      <c r="CF768" s="104"/>
      <c r="CG768" s="104"/>
      <c r="CH768" s="104"/>
      <c r="CI768" s="104"/>
      <c r="CJ768" s="104"/>
      <c r="CK768" s="104"/>
      <c r="CL768" s="104"/>
      <c r="CM768" s="104"/>
      <c r="CN768" s="104"/>
      <c r="CO768" s="104"/>
      <c r="CP768" s="104"/>
      <c r="CQ768" s="104"/>
      <c r="CR768" s="104"/>
      <c r="CS768" s="104"/>
      <c r="CT768" s="104"/>
      <c r="CU768" s="104"/>
      <c r="CV768" s="104"/>
      <c r="CW768" s="104"/>
      <c r="CX768" s="104"/>
      <c r="CY768" s="104"/>
      <c r="CZ768" s="104"/>
      <c r="DA768" s="104"/>
      <c r="DB768" s="104"/>
      <c r="DC768" s="104"/>
      <c r="DD768" s="104"/>
      <c r="DE768" s="104"/>
      <c r="DF768" s="104"/>
      <c r="DG768" s="104"/>
      <c r="DH768" s="104"/>
      <c r="DI768" s="104"/>
      <c r="DJ768" s="104"/>
      <c r="DK768" s="104"/>
      <c r="DL768" s="104"/>
      <c r="DM768" s="104"/>
      <c r="DN768" s="104"/>
      <c r="DO768" s="104"/>
      <c r="DP768" s="104"/>
      <c r="DQ768" s="104"/>
      <c r="DR768" s="104"/>
      <c r="DS768" s="104"/>
      <c r="DT768" s="104"/>
      <c r="DU768" s="104"/>
      <c r="DV768" s="104"/>
      <c r="DW768" s="104"/>
      <c r="DX768" s="104"/>
      <c r="DY768" s="104"/>
      <c r="DZ768" s="104"/>
      <c r="EA768" s="104"/>
      <c r="EB768" s="104"/>
      <c r="EC768" s="104"/>
      <c r="ED768" s="104"/>
      <c r="EE768" s="104"/>
      <c r="EF768" s="104"/>
      <c r="EG768" s="104"/>
      <c r="EH768" s="104"/>
      <c r="EI768" s="104"/>
      <c r="EJ768" s="104"/>
      <c r="EK768" s="104"/>
      <c r="EL768" s="104"/>
      <c r="EM768" s="104"/>
      <c r="EN768" s="104"/>
      <c r="EO768" s="104"/>
      <c r="EP768" s="104"/>
      <c r="EQ768" s="104"/>
      <c r="ER768" s="104"/>
      <c r="ES768" s="104"/>
      <c r="ET768" s="104"/>
      <c r="EU768" s="104"/>
      <c r="EV768" s="104"/>
      <c r="EW768" s="104"/>
      <c r="EX768" s="104"/>
      <c r="EY768" s="104"/>
      <c r="EZ768" s="104"/>
      <c r="FA768" s="104"/>
      <c r="FB768" s="104"/>
      <c r="FC768" s="104"/>
      <c r="FD768" s="104"/>
      <c r="FE768" s="104"/>
      <c r="FF768" s="104"/>
      <c r="FG768" s="104"/>
      <c r="FH768" s="104"/>
      <c r="FI768" s="104"/>
      <c r="FJ768" s="104"/>
      <c r="FK768" s="104"/>
      <c r="FL768" s="104"/>
      <c r="FM768" s="104"/>
      <c r="FN768" s="104"/>
      <c r="FO768" s="104"/>
      <c r="FP768" s="104"/>
      <c r="FQ768" s="104"/>
      <c r="FR768" s="104"/>
      <c r="FS768" s="104"/>
      <c r="FT768" s="104"/>
      <c r="FU768" s="104"/>
      <c r="FV768" s="104"/>
      <c r="FW768" s="104"/>
      <c r="FX768" s="104"/>
      <c r="FY768" s="104"/>
      <c r="FZ768" s="104"/>
      <c r="GA768" s="104"/>
      <c r="GB768" s="104"/>
      <c r="GC768" s="104"/>
      <c r="GD768" s="104"/>
      <c r="GE768" s="104"/>
      <c r="GF768" s="104"/>
      <c r="GG768" s="104"/>
      <c r="GH768" s="104"/>
      <c r="GI768" s="104"/>
      <c r="GJ768" s="104"/>
      <c r="GK768" s="104"/>
      <c r="GL768" s="104"/>
      <c r="GM768" s="104"/>
      <c r="GN768" s="104"/>
      <c r="GO768" s="104"/>
      <c r="GP768" s="104"/>
      <c r="GQ768" s="104"/>
      <c r="GR768" s="104"/>
      <c r="GS768" s="104"/>
      <c r="GT768" s="104"/>
    </row>
    <row r="769" spans="8:202" s="6" customFormat="1">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c r="AY769" s="104"/>
      <c r="AZ769" s="104"/>
      <c r="BA769" s="104"/>
      <c r="BB769" s="104"/>
      <c r="BC769" s="104"/>
      <c r="BD769" s="104"/>
      <c r="BE769" s="104"/>
      <c r="BF769" s="104"/>
      <c r="BG769" s="104"/>
      <c r="BH769" s="104"/>
      <c r="BI769" s="104"/>
      <c r="BJ769" s="104"/>
      <c r="BK769" s="104"/>
      <c r="BL769" s="104"/>
      <c r="BM769" s="104"/>
      <c r="BN769" s="104"/>
      <c r="BO769" s="104"/>
      <c r="BP769" s="104"/>
      <c r="BQ769" s="104"/>
      <c r="BR769" s="104"/>
      <c r="BS769" s="104"/>
      <c r="BT769" s="104"/>
      <c r="BU769" s="104"/>
      <c r="BV769" s="104"/>
      <c r="BW769" s="104"/>
      <c r="BX769" s="104"/>
      <c r="BY769" s="104"/>
      <c r="BZ769" s="104"/>
      <c r="CA769" s="104"/>
      <c r="CB769" s="104"/>
      <c r="CC769" s="104"/>
      <c r="CD769" s="104"/>
      <c r="CE769" s="104"/>
      <c r="CF769" s="104"/>
      <c r="CG769" s="104"/>
      <c r="CH769" s="104"/>
      <c r="CI769" s="104"/>
      <c r="CJ769" s="104"/>
      <c r="CK769" s="104"/>
      <c r="CL769" s="104"/>
      <c r="CM769" s="104"/>
      <c r="CN769" s="104"/>
      <c r="CO769" s="104"/>
      <c r="CP769" s="104"/>
      <c r="CQ769" s="104"/>
      <c r="CR769" s="104"/>
      <c r="CS769" s="104"/>
      <c r="CT769" s="104"/>
      <c r="CU769" s="104"/>
      <c r="CV769" s="104"/>
      <c r="CW769" s="104"/>
      <c r="CX769" s="104"/>
      <c r="CY769" s="104"/>
      <c r="CZ769" s="104"/>
      <c r="DA769" s="104"/>
      <c r="DB769" s="104"/>
      <c r="DC769" s="104"/>
      <c r="DD769" s="104"/>
      <c r="DE769" s="104"/>
      <c r="DF769" s="104"/>
      <c r="DG769" s="104"/>
      <c r="DH769" s="104"/>
      <c r="DI769" s="104"/>
      <c r="DJ769" s="104"/>
      <c r="DK769" s="104"/>
      <c r="DL769" s="104"/>
      <c r="DM769" s="104"/>
      <c r="DN769" s="104"/>
      <c r="DO769" s="104"/>
      <c r="DP769" s="104"/>
      <c r="DQ769" s="104"/>
      <c r="DR769" s="104"/>
      <c r="DS769" s="104"/>
      <c r="DT769" s="104"/>
      <c r="DU769" s="104"/>
      <c r="DV769" s="104"/>
      <c r="DW769" s="104"/>
      <c r="DX769" s="104"/>
      <c r="DY769" s="104"/>
      <c r="DZ769" s="104"/>
      <c r="EA769" s="104"/>
      <c r="EB769" s="104"/>
      <c r="EC769" s="104"/>
      <c r="ED769" s="104"/>
      <c r="EE769" s="104"/>
      <c r="EF769" s="104"/>
      <c r="EG769" s="104"/>
      <c r="EH769" s="104"/>
      <c r="EI769" s="104"/>
      <c r="EJ769" s="104"/>
      <c r="EK769" s="104"/>
      <c r="EL769" s="104"/>
      <c r="EM769" s="104"/>
      <c r="EN769" s="104"/>
      <c r="EO769" s="104"/>
      <c r="EP769" s="104"/>
      <c r="EQ769" s="104"/>
      <c r="ER769" s="104"/>
      <c r="ES769" s="104"/>
      <c r="ET769" s="104"/>
      <c r="EU769" s="104"/>
      <c r="EV769" s="104"/>
      <c r="EW769" s="104"/>
      <c r="EX769" s="104"/>
      <c r="EY769" s="104"/>
      <c r="EZ769" s="104"/>
      <c r="FA769" s="104"/>
      <c r="FB769" s="104"/>
      <c r="FC769" s="104"/>
      <c r="FD769" s="104"/>
      <c r="FE769" s="104"/>
      <c r="FF769" s="104"/>
      <c r="FG769" s="104"/>
      <c r="FH769" s="104"/>
      <c r="FI769" s="104"/>
      <c r="FJ769" s="104"/>
      <c r="FK769" s="104"/>
      <c r="FL769" s="104"/>
      <c r="FM769" s="104"/>
      <c r="FN769" s="104"/>
      <c r="FO769" s="104"/>
      <c r="FP769" s="104"/>
      <c r="FQ769" s="104"/>
      <c r="FR769" s="104"/>
      <c r="FS769" s="104"/>
      <c r="FT769" s="104"/>
      <c r="FU769" s="104"/>
      <c r="FV769" s="104"/>
      <c r="FW769" s="104"/>
      <c r="FX769" s="104"/>
      <c r="FY769" s="104"/>
      <c r="FZ769" s="104"/>
      <c r="GA769" s="104"/>
      <c r="GB769" s="104"/>
      <c r="GC769" s="104"/>
      <c r="GD769" s="104"/>
      <c r="GE769" s="104"/>
      <c r="GF769" s="104"/>
      <c r="GG769" s="104"/>
      <c r="GH769" s="104"/>
      <c r="GI769" s="104"/>
      <c r="GJ769" s="104"/>
      <c r="GK769" s="104"/>
      <c r="GL769" s="104"/>
      <c r="GM769" s="104"/>
      <c r="GN769" s="104"/>
      <c r="GO769" s="104"/>
      <c r="GP769" s="104"/>
      <c r="GQ769" s="104"/>
      <c r="GR769" s="104"/>
      <c r="GS769" s="104"/>
      <c r="GT769" s="104"/>
    </row>
    <row r="770" spans="8:202" s="6" customFormat="1">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c r="AY770" s="104"/>
      <c r="AZ770" s="104"/>
      <c r="BA770" s="104"/>
      <c r="BB770" s="104"/>
      <c r="BC770" s="104"/>
      <c r="BD770" s="104"/>
      <c r="BE770" s="104"/>
      <c r="BF770" s="104"/>
      <c r="BG770" s="104"/>
      <c r="BH770" s="104"/>
      <c r="BI770" s="104"/>
      <c r="BJ770" s="104"/>
      <c r="BK770" s="104"/>
      <c r="BL770" s="104"/>
      <c r="BM770" s="104"/>
      <c r="BN770" s="104"/>
      <c r="BO770" s="104"/>
      <c r="BP770" s="104"/>
      <c r="BQ770" s="104"/>
      <c r="BR770" s="104"/>
      <c r="BS770" s="104"/>
      <c r="BT770" s="104"/>
      <c r="BU770" s="104"/>
      <c r="BV770" s="104"/>
      <c r="BW770" s="104"/>
      <c r="BX770" s="104"/>
      <c r="BY770" s="104"/>
      <c r="BZ770" s="104"/>
      <c r="CA770" s="104"/>
      <c r="CB770" s="104"/>
      <c r="CC770" s="104"/>
      <c r="CD770" s="104"/>
      <c r="CE770" s="104"/>
      <c r="CF770" s="104"/>
      <c r="CG770" s="104"/>
      <c r="CH770" s="104"/>
      <c r="CI770" s="104"/>
      <c r="CJ770" s="104"/>
      <c r="CK770" s="104"/>
      <c r="CL770" s="104"/>
      <c r="CM770" s="104"/>
      <c r="CN770" s="104"/>
      <c r="CO770" s="104"/>
      <c r="CP770" s="104"/>
      <c r="CQ770" s="104"/>
      <c r="CR770" s="104"/>
      <c r="CS770" s="104"/>
      <c r="CT770" s="104"/>
      <c r="CU770" s="104"/>
      <c r="CV770" s="104"/>
      <c r="CW770" s="104"/>
      <c r="CX770" s="104"/>
      <c r="CY770" s="104"/>
      <c r="CZ770" s="104"/>
      <c r="DA770" s="104"/>
      <c r="DB770" s="104"/>
      <c r="DC770" s="104"/>
      <c r="DD770" s="104"/>
      <c r="DE770" s="104"/>
      <c r="DF770" s="104"/>
      <c r="DG770" s="104"/>
      <c r="DH770" s="104"/>
      <c r="DI770" s="104"/>
      <c r="DJ770" s="104"/>
      <c r="DK770" s="104"/>
      <c r="DL770" s="104"/>
      <c r="DM770" s="104"/>
      <c r="DN770" s="104"/>
      <c r="DO770" s="104"/>
      <c r="DP770" s="104"/>
      <c r="DQ770" s="104"/>
      <c r="DR770" s="104"/>
      <c r="DS770" s="104"/>
      <c r="DT770" s="104"/>
      <c r="DU770" s="104"/>
      <c r="DV770" s="104"/>
      <c r="DW770" s="104"/>
      <c r="DX770" s="104"/>
      <c r="DY770" s="104"/>
      <c r="DZ770" s="104"/>
      <c r="EA770" s="104"/>
      <c r="EB770" s="104"/>
      <c r="EC770" s="104"/>
      <c r="ED770" s="104"/>
      <c r="EE770" s="104"/>
      <c r="EF770" s="104"/>
      <c r="EG770" s="104"/>
      <c r="EH770" s="104"/>
      <c r="EI770" s="104"/>
      <c r="EJ770" s="104"/>
      <c r="EK770" s="104"/>
      <c r="EL770" s="104"/>
      <c r="EM770" s="104"/>
      <c r="EN770" s="104"/>
      <c r="EO770" s="104"/>
      <c r="EP770" s="104"/>
      <c r="EQ770" s="104"/>
      <c r="ER770" s="104"/>
      <c r="ES770" s="104"/>
      <c r="ET770" s="104"/>
      <c r="EU770" s="104"/>
      <c r="EV770" s="104"/>
      <c r="EW770" s="104"/>
      <c r="EX770" s="104"/>
      <c r="EY770" s="104"/>
      <c r="EZ770" s="104"/>
      <c r="FA770" s="104"/>
      <c r="FB770" s="104"/>
      <c r="FC770" s="104"/>
      <c r="FD770" s="104"/>
      <c r="FE770" s="104"/>
      <c r="FF770" s="104"/>
      <c r="FG770" s="104"/>
      <c r="FH770" s="104"/>
      <c r="FI770" s="104"/>
      <c r="FJ770" s="104"/>
      <c r="FK770" s="104"/>
      <c r="FL770" s="104"/>
      <c r="FM770" s="104"/>
      <c r="FN770" s="104"/>
      <c r="FO770" s="104"/>
      <c r="FP770" s="104"/>
      <c r="FQ770" s="104"/>
      <c r="FR770" s="104"/>
      <c r="FS770" s="104"/>
      <c r="FT770" s="104"/>
      <c r="FU770" s="104"/>
      <c r="FV770" s="104"/>
      <c r="FW770" s="104"/>
      <c r="FX770" s="104"/>
      <c r="FY770" s="104"/>
      <c r="FZ770" s="104"/>
      <c r="GA770" s="104"/>
      <c r="GB770" s="104"/>
      <c r="GC770" s="104"/>
      <c r="GD770" s="104"/>
      <c r="GE770" s="104"/>
      <c r="GF770" s="104"/>
      <c r="GG770" s="104"/>
      <c r="GH770" s="104"/>
      <c r="GI770" s="104"/>
      <c r="GJ770" s="104"/>
      <c r="GK770" s="104"/>
      <c r="GL770" s="104"/>
      <c r="GM770" s="104"/>
      <c r="GN770" s="104"/>
      <c r="GO770" s="104"/>
      <c r="GP770" s="104"/>
      <c r="GQ770" s="104"/>
      <c r="GR770" s="104"/>
      <c r="GS770" s="104"/>
      <c r="GT770" s="104"/>
    </row>
    <row r="771" spans="8:202" s="6" customFormat="1">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c r="AY771" s="104"/>
      <c r="AZ771" s="104"/>
      <c r="BA771" s="104"/>
      <c r="BB771" s="104"/>
      <c r="BC771" s="104"/>
      <c r="BD771" s="104"/>
      <c r="BE771" s="104"/>
      <c r="BF771" s="104"/>
      <c r="BG771" s="104"/>
      <c r="BH771" s="104"/>
      <c r="BI771" s="104"/>
      <c r="BJ771" s="104"/>
      <c r="BK771" s="104"/>
      <c r="BL771" s="104"/>
      <c r="BM771" s="104"/>
      <c r="BN771" s="104"/>
      <c r="BO771" s="104"/>
      <c r="BP771" s="104"/>
      <c r="BQ771" s="104"/>
      <c r="BR771" s="104"/>
      <c r="BS771" s="104"/>
      <c r="BT771" s="104"/>
      <c r="BU771" s="104"/>
      <c r="BV771" s="104"/>
      <c r="BW771" s="104"/>
      <c r="BX771" s="104"/>
      <c r="BY771" s="104"/>
      <c r="BZ771" s="104"/>
      <c r="CA771" s="104"/>
      <c r="CB771" s="104"/>
      <c r="CC771" s="104"/>
      <c r="CD771" s="104"/>
      <c r="CE771" s="104"/>
      <c r="CF771" s="104"/>
      <c r="CG771" s="104"/>
      <c r="CH771" s="104"/>
      <c r="CI771" s="104"/>
      <c r="CJ771" s="104"/>
      <c r="CK771" s="104"/>
      <c r="CL771" s="104"/>
      <c r="CM771" s="104"/>
      <c r="CN771" s="104"/>
      <c r="CO771" s="104"/>
      <c r="CP771" s="104"/>
      <c r="CQ771" s="104"/>
      <c r="CR771" s="104"/>
      <c r="CS771" s="104"/>
      <c r="CT771" s="104"/>
      <c r="CU771" s="104"/>
      <c r="CV771" s="104"/>
      <c r="CW771" s="104"/>
      <c r="CX771" s="104"/>
      <c r="CY771" s="104"/>
      <c r="CZ771" s="104"/>
      <c r="DA771" s="104"/>
      <c r="DB771" s="104"/>
      <c r="DC771" s="104"/>
      <c r="DD771" s="104"/>
      <c r="DE771" s="104"/>
      <c r="DF771" s="104"/>
      <c r="DG771" s="104"/>
      <c r="DH771" s="104"/>
      <c r="DI771" s="104"/>
      <c r="DJ771" s="104"/>
      <c r="DK771" s="104"/>
      <c r="DL771" s="104"/>
      <c r="DM771" s="104"/>
      <c r="DN771" s="104"/>
      <c r="DO771" s="104"/>
      <c r="DP771" s="104"/>
      <c r="DQ771" s="104"/>
      <c r="DR771" s="104"/>
      <c r="DS771" s="104"/>
      <c r="DT771" s="104"/>
      <c r="DU771" s="104"/>
      <c r="DV771" s="104"/>
      <c r="DW771" s="104"/>
      <c r="DX771" s="104"/>
      <c r="DY771" s="104"/>
      <c r="DZ771" s="104"/>
      <c r="EA771" s="104"/>
      <c r="EB771" s="104"/>
      <c r="EC771" s="104"/>
      <c r="ED771" s="104"/>
      <c r="EE771" s="104"/>
      <c r="EF771" s="104"/>
      <c r="EG771" s="104"/>
      <c r="EH771" s="104"/>
      <c r="EI771" s="104"/>
      <c r="EJ771" s="104"/>
      <c r="EK771" s="104"/>
      <c r="EL771" s="104"/>
      <c r="EM771" s="104"/>
      <c r="EN771" s="104"/>
      <c r="EO771" s="104"/>
      <c r="EP771" s="104"/>
      <c r="EQ771" s="104"/>
      <c r="ER771" s="104"/>
      <c r="ES771" s="104"/>
      <c r="ET771" s="104"/>
      <c r="EU771" s="104"/>
      <c r="EV771" s="104"/>
      <c r="EW771" s="104"/>
      <c r="EX771" s="104"/>
      <c r="EY771" s="104"/>
      <c r="EZ771" s="104"/>
      <c r="FA771" s="104"/>
      <c r="FB771" s="104"/>
      <c r="FC771" s="104"/>
      <c r="FD771" s="104"/>
      <c r="FE771" s="104"/>
      <c r="FF771" s="104"/>
      <c r="FG771" s="104"/>
      <c r="FH771" s="104"/>
      <c r="FI771" s="104"/>
      <c r="FJ771" s="104"/>
      <c r="FK771" s="104"/>
      <c r="FL771" s="104"/>
      <c r="FM771" s="104"/>
      <c r="FN771" s="104"/>
      <c r="FO771" s="104"/>
      <c r="FP771" s="104"/>
      <c r="FQ771" s="104"/>
      <c r="FR771" s="104"/>
      <c r="FS771" s="104"/>
      <c r="FT771" s="104"/>
      <c r="FU771" s="104"/>
      <c r="FV771" s="104"/>
      <c r="FW771" s="104"/>
      <c r="FX771" s="104"/>
      <c r="FY771" s="104"/>
      <c r="FZ771" s="104"/>
      <c r="GA771" s="104"/>
      <c r="GB771" s="104"/>
      <c r="GC771" s="104"/>
      <c r="GD771" s="104"/>
      <c r="GE771" s="104"/>
      <c r="GF771" s="104"/>
      <c r="GG771" s="104"/>
      <c r="GH771" s="104"/>
      <c r="GI771" s="104"/>
      <c r="GJ771" s="104"/>
      <c r="GK771" s="104"/>
      <c r="GL771" s="104"/>
      <c r="GM771" s="104"/>
      <c r="GN771" s="104"/>
      <c r="GO771" s="104"/>
      <c r="GP771" s="104"/>
      <c r="GQ771" s="104"/>
      <c r="GR771" s="104"/>
      <c r="GS771" s="104"/>
      <c r="GT771" s="104"/>
    </row>
    <row r="772" spans="8:202" s="6" customFormat="1">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c r="AY772" s="104"/>
      <c r="AZ772" s="104"/>
      <c r="BA772" s="104"/>
      <c r="BB772" s="104"/>
      <c r="BC772" s="104"/>
      <c r="BD772" s="104"/>
      <c r="BE772" s="104"/>
      <c r="BF772" s="104"/>
      <c r="BG772" s="104"/>
      <c r="BH772" s="104"/>
      <c r="BI772" s="104"/>
      <c r="BJ772" s="104"/>
      <c r="BK772" s="104"/>
      <c r="BL772" s="104"/>
      <c r="BM772" s="104"/>
      <c r="BN772" s="104"/>
      <c r="BO772" s="104"/>
      <c r="BP772" s="104"/>
      <c r="BQ772" s="104"/>
      <c r="BR772" s="104"/>
      <c r="BS772" s="104"/>
      <c r="BT772" s="104"/>
      <c r="BU772" s="104"/>
      <c r="BV772" s="104"/>
      <c r="BW772" s="104"/>
      <c r="BX772" s="104"/>
      <c r="BY772" s="104"/>
      <c r="BZ772" s="104"/>
      <c r="CA772" s="104"/>
      <c r="CB772" s="104"/>
      <c r="CC772" s="104"/>
      <c r="CD772" s="104"/>
      <c r="CE772" s="104"/>
      <c r="CF772" s="104"/>
      <c r="CG772" s="104"/>
      <c r="CH772" s="104"/>
      <c r="CI772" s="104"/>
      <c r="CJ772" s="104"/>
      <c r="CK772" s="104"/>
      <c r="CL772" s="104"/>
      <c r="CM772" s="104"/>
      <c r="CN772" s="104"/>
      <c r="CO772" s="104"/>
      <c r="CP772" s="104"/>
      <c r="CQ772" s="104"/>
      <c r="CR772" s="104"/>
      <c r="CS772" s="104"/>
      <c r="CT772" s="104"/>
      <c r="CU772" s="104"/>
      <c r="CV772" s="104"/>
      <c r="CW772" s="104"/>
      <c r="CX772" s="104"/>
      <c r="CY772" s="104"/>
      <c r="CZ772" s="104"/>
      <c r="DA772" s="104"/>
      <c r="DB772" s="104"/>
      <c r="DC772" s="104"/>
      <c r="DD772" s="104"/>
      <c r="DE772" s="104"/>
      <c r="DF772" s="104"/>
      <c r="DG772" s="104"/>
      <c r="DH772" s="104"/>
      <c r="DI772" s="104"/>
      <c r="DJ772" s="104"/>
      <c r="DK772" s="104"/>
      <c r="DL772" s="104"/>
      <c r="DM772" s="104"/>
      <c r="DN772" s="104"/>
      <c r="DO772" s="104"/>
      <c r="DP772" s="104"/>
      <c r="DQ772" s="104"/>
      <c r="DR772" s="104"/>
      <c r="DS772" s="104"/>
      <c r="DT772" s="104"/>
      <c r="DU772" s="104"/>
      <c r="DV772" s="104"/>
      <c r="DW772" s="104"/>
      <c r="DX772" s="104"/>
      <c r="DY772" s="104"/>
      <c r="DZ772" s="104"/>
      <c r="EA772" s="104"/>
      <c r="EB772" s="104"/>
      <c r="EC772" s="104"/>
      <c r="ED772" s="104"/>
      <c r="EE772" s="104"/>
      <c r="EF772" s="104"/>
      <c r="EG772" s="104"/>
      <c r="EH772" s="104"/>
      <c r="EI772" s="104"/>
      <c r="EJ772" s="104"/>
      <c r="EK772" s="104"/>
      <c r="EL772" s="104"/>
      <c r="EM772" s="104"/>
      <c r="EN772" s="104"/>
      <c r="EO772" s="104"/>
      <c r="EP772" s="104"/>
      <c r="EQ772" s="104"/>
      <c r="ER772" s="104"/>
      <c r="ES772" s="104"/>
      <c r="ET772" s="104"/>
      <c r="EU772" s="104"/>
      <c r="EV772" s="104"/>
      <c r="EW772" s="104"/>
      <c r="EX772" s="104"/>
      <c r="EY772" s="104"/>
      <c r="EZ772" s="104"/>
      <c r="FA772" s="104"/>
      <c r="FB772" s="104"/>
      <c r="FC772" s="104"/>
      <c r="FD772" s="104"/>
      <c r="FE772" s="104"/>
      <c r="FF772" s="104"/>
      <c r="FG772" s="104"/>
      <c r="FH772" s="104"/>
      <c r="FI772" s="104"/>
      <c r="FJ772" s="104"/>
      <c r="FK772" s="104"/>
      <c r="FL772" s="104"/>
      <c r="FM772" s="104"/>
      <c r="FN772" s="104"/>
      <c r="FO772" s="104"/>
      <c r="FP772" s="104"/>
      <c r="FQ772" s="104"/>
      <c r="FR772" s="104"/>
      <c r="FS772" s="104"/>
      <c r="FT772" s="104"/>
      <c r="FU772" s="104"/>
      <c r="FV772" s="104"/>
      <c r="FW772" s="104"/>
      <c r="FX772" s="104"/>
      <c r="FY772" s="104"/>
      <c r="FZ772" s="104"/>
      <c r="GA772" s="104"/>
      <c r="GB772" s="104"/>
      <c r="GC772" s="104"/>
      <c r="GD772" s="104"/>
      <c r="GE772" s="104"/>
      <c r="GF772" s="104"/>
      <c r="GG772" s="104"/>
      <c r="GH772" s="104"/>
      <c r="GI772" s="104"/>
      <c r="GJ772" s="104"/>
      <c r="GK772" s="104"/>
      <c r="GL772" s="104"/>
      <c r="GM772" s="104"/>
      <c r="GN772" s="104"/>
      <c r="GO772" s="104"/>
      <c r="GP772" s="104"/>
      <c r="GQ772" s="104"/>
      <c r="GR772" s="104"/>
      <c r="GS772" s="104"/>
      <c r="GT772" s="104"/>
    </row>
    <row r="773" spans="8:202" s="6" customFormat="1">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c r="AY773" s="104"/>
      <c r="AZ773" s="104"/>
      <c r="BA773" s="104"/>
      <c r="BB773" s="104"/>
      <c r="BC773" s="104"/>
      <c r="BD773" s="104"/>
      <c r="BE773" s="104"/>
      <c r="BF773" s="104"/>
      <c r="BG773" s="104"/>
      <c r="BH773" s="104"/>
      <c r="BI773" s="104"/>
      <c r="BJ773" s="104"/>
      <c r="BK773" s="104"/>
      <c r="BL773" s="104"/>
      <c r="BM773" s="104"/>
      <c r="BN773" s="104"/>
      <c r="BO773" s="104"/>
      <c r="BP773" s="104"/>
      <c r="BQ773" s="104"/>
      <c r="BR773" s="104"/>
      <c r="BS773" s="104"/>
      <c r="BT773" s="104"/>
      <c r="BU773" s="104"/>
      <c r="BV773" s="104"/>
      <c r="BW773" s="104"/>
      <c r="BX773" s="104"/>
      <c r="BY773" s="104"/>
      <c r="BZ773" s="104"/>
      <c r="CA773" s="104"/>
      <c r="CB773" s="104"/>
      <c r="CC773" s="104"/>
      <c r="CD773" s="104"/>
      <c r="CE773" s="104"/>
      <c r="CF773" s="104"/>
      <c r="CG773" s="104"/>
      <c r="CH773" s="104"/>
      <c r="CI773" s="104"/>
      <c r="CJ773" s="104"/>
      <c r="CK773" s="104"/>
      <c r="CL773" s="104"/>
      <c r="CM773" s="104"/>
      <c r="CN773" s="104"/>
      <c r="CO773" s="104"/>
      <c r="CP773" s="104"/>
      <c r="CQ773" s="104"/>
      <c r="CR773" s="104"/>
      <c r="CS773" s="104"/>
      <c r="CT773" s="104"/>
      <c r="CU773" s="104"/>
      <c r="CV773" s="104"/>
      <c r="CW773" s="104"/>
      <c r="CX773" s="104"/>
      <c r="CY773" s="104"/>
      <c r="CZ773" s="104"/>
      <c r="DA773" s="104"/>
      <c r="DB773" s="104"/>
      <c r="DC773" s="104"/>
      <c r="DD773" s="104"/>
      <c r="DE773" s="104"/>
      <c r="DF773" s="104"/>
      <c r="DG773" s="104"/>
      <c r="DH773" s="104"/>
      <c r="DI773" s="104"/>
      <c r="DJ773" s="104"/>
      <c r="DK773" s="104"/>
      <c r="DL773" s="104"/>
      <c r="DM773" s="104"/>
      <c r="DN773" s="104"/>
      <c r="DO773" s="104"/>
      <c r="DP773" s="104"/>
      <c r="DQ773" s="104"/>
      <c r="DR773" s="104"/>
      <c r="DS773" s="104"/>
      <c r="DT773" s="104"/>
      <c r="DU773" s="104"/>
      <c r="DV773" s="104"/>
      <c r="DW773" s="104"/>
      <c r="DX773" s="104"/>
      <c r="DY773" s="104"/>
      <c r="DZ773" s="104"/>
      <c r="EA773" s="104"/>
      <c r="EB773" s="104"/>
      <c r="EC773" s="104"/>
      <c r="ED773" s="104"/>
      <c r="EE773" s="104"/>
      <c r="EF773" s="104"/>
      <c r="EG773" s="104"/>
      <c r="EH773" s="104"/>
      <c r="EI773" s="104"/>
      <c r="EJ773" s="104"/>
      <c r="EK773" s="104"/>
      <c r="EL773" s="104"/>
      <c r="EM773" s="104"/>
      <c r="EN773" s="104"/>
      <c r="EO773" s="104"/>
      <c r="EP773" s="104"/>
      <c r="EQ773" s="104"/>
      <c r="ER773" s="104"/>
      <c r="ES773" s="104"/>
      <c r="ET773" s="104"/>
      <c r="EU773" s="104"/>
      <c r="EV773" s="104"/>
      <c r="EW773" s="104"/>
      <c r="EX773" s="104"/>
      <c r="EY773" s="104"/>
      <c r="EZ773" s="104"/>
      <c r="FA773" s="104"/>
      <c r="FB773" s="104"/>
      <c r="FC773" s="104"/>
      <c r="FD773" s="104"/>
      <c r="FE773" s="104"/>
      <c r="FF773" s="104"/>
      <c r="FG773" s="104"/>
      <c r="FH773" s="104"/>
      <c r="FI773" s="104"/>
      <c r="FJ773" s="104"/>
      <c r="FK773" s="104"/>
      <c r="FL773" s="104"/>
      <c r="FM773" s="104"/>
      <c r="FN773" s="104"/>
      <c r="FO773" s="104"/>
      <c r="FP773" s="104"/>
      <c r="FQ773" s="104"/>
      <c r="FR773" s="104"/>
      <c r="FS773" s="104"/>
      <c r="FT773" s="104"/>
      <c r="FU773" s="104"/>
      <c r="FV773" s="104"/>
      <c r="FW773" s="104"/>
      <c r="FX773" s="104"/>
      <c r="FY773" s="104"/>
      <c r="FZ773" s="104"/>
      <c r="GA773" s="104"/>
      <c r="GB773" s="104"/>
      <c r="GC773" s="104"/>
      <c r="GD773" s="104"/>
      <c r="GE773" s="104"/>
      <c r="GF773" s="104"/>
      <c r="GG773" s="104"/>
      <c r="GH773" s="104"/>
      <c r="GI773" s="104"/>
      <c r="GJ773" s="104"/>
      <c r="GK773" s="104"/>
      <c r="GL773" s="104"/>
      <c r="GM773" s="104"/>
      <c r="GN773" s="104"/>
      <c r="GO773" s="104"/>
      <c r="GP773" s="104"/>
      <c r="GQ773" s="104"/>
      <c r="GR773" s="104"/>
      <c r="GS773" s="104"/>
      <c r="GT773" s="104"/>
    </row>
    <row r="774" spans="8:202" s="6" customFormat="1">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c r="AY774" s="104"/>
      <c r="AZ774" s="104"/>
      <c r="BA774" s="104"/>
      <c r="BB774" s="104"/>
      <c r="BC774" s="104"/>
      <c r="BD774" s="104"/>
      <c r="BE774" s="104"/>
      <c r="BF774" s="104"/>
      <c r="BG774" s="104"/>
      <c r="BH774" s="104"/>
      <c r="BI774" s="104"/>
      <c r="BJ774" s="104"/>
      <c r="BK774" s="104"/>
      <c r="BL774" s="104"/>
      <c r="BM774" s="104"/>
      <c r="BN774" s="104"/>
      <c r="BO774" s="104"/>
      <c r="BP774" s="104"/>
      <c r="BQ774" s="104"/>
      <c r="BR774" s="104"/>
      <c r="BS774" s="104"/>
      <c r="BT774" s="104"/>
      <c r="BU774" s="104"/>
      <c r="BV774" s="104"/>
      <c r="BW774" s="104"/>
      <c r="BX774" s="104"/>
      <c r="BY774" s="104"/>
      <c r="BZ774" s="104"/>
      <c r="CA774" s="104"/>
      <c r="CB774" s="104"/>
      <c r="CC774" s="104"/>
      <c r="CD774" s="104"/>
      <c r="CE774" s="104"/>
      <c r="CF774" s="104"/>
      <c r="CG774" s="104"/>
      <c r="CH774" s="104"/>
      <c r="CI774" s="104"/>
      <c r="CJ774" s="104"/>
      <c r="CK774" s="104"/>
      <c r="CL774" s="104"/>
      <c r="CM774" s="104"/>
      <c r="CN774" s="104"/>
      <c r="CO774" s="104"/>
      <c r="CP774" s="104"/>
      <c r="CQ774" s="104"/>
      <c r="CR774" s="104"/>
      <c r="CS774" s="104"/>
      <c r="CT774" s="104"/>
      <c r="CU774" s="104"/>
      <c r="CV774" s="104"/>
      <c r="CW774" s="104"/>
      <c r="CX774" s="104"/>
      <c r="CY774" s="104"/>
      <c r="CZ774" s="104"/>
      <c r="DA774" s="104"/>
      <c r="DB774" s="104"/>
      <c r="DC774" s="104"/>
      <c r="DD774" s="104"/>
      <c r="DE774" s="104"/>
      <c r="DF774" s="104"/>
      <c r="DG774" s="104"/>
      <c r="DH774" s="104"/>
      <c r="DI774" s="104"/>
      <c r="DJ774" s="104"/>
      <c r="DK774" s="104"/>
      <c r="DL774" s="104"/>
      <c r="DM774" s="104"/>
      <c r="DN774" s="104"/>
      <c r="DO774" s="104"/>
      <c r="DP774" s="104"/>
      <c r="DQ774" s="104"/>
      <c r="DR774" s="104"/>
      <c r="DS774" s="104"/>
      <c r="DT774" s="104"/>
      <c r="DU774" s="104"/>
      <c r="DV774" s="104"/>
      <c r="DW774" s="104"/>
      <c r="DX774" s="104"/>
      <c r="DY774" s="104"/>
      <c r="DZ774" s="104"/>
      <c r="EA774" s="104"/>
      <c r="EB774" s="104"/>
      <c r="EC774" s="104"/>
      <c r="ED774" s="104"/>
      <c r="EE774" s="104"/>
      <c r="EF774" s="104"/>
      <c r="EG774" s="104"/>
      <c r="EH774" s="104"/>
      <c r="EI774" s="104"/>
      <c r="EJ774" s="104"/>
      <c r="EK774" s="104"/>
      <c r="EL774" s="104"/>
      <c r="EM774" s="104"/>
      <c r="EN774" s="104"/>
      <c r="EO774" s="104"/>
      <c r="EP774" s="104"/>
      <c r="EQ774" s="104"/>
      <c r="ER774" s="104"/>
      <c r="ES774" s="104"/>
      <c r="ET774" s="104"/>
      <c r="EU774" s="104"/>
      <c r="EV774" s="104"/>
      <c r="EW774" s="104"/>
      <c r="EX774" s="104"/>
      <c r="EY774" s="104"/>
      <c r="EZ774" s="104"/>
      <c r="FA774" s="104"/>
      <c r="FB774" s="104"/>
      <c r="FC774" s="104"/>
      <c r="FD774" s="104"/>
      <c r="FE774" s="104"/>
      <c r="FF774" s="104"/>
      <c r="FG774" s="104"/>
      <c r="FH774" s="104"/>
      <c r="FI774" s="104"/>
      <c r="FJ774" s="104"/>
      <c r="FK774" s="104"/>
      <c r="FL774" s="104"/>
      <c r="FM774" s="104"/>
      <c r="FN774" s="104"/>
      <c r="FO774" s="104"/>
      <c r="FP774" s="104"/>
      <c r="FQ774" s="104"/>
      <c r="FR774" s="104"/>
      <c r="FS774" s="104"/>
      <c r="FT774" s="104"/>
      <c r="FU774" s="104"/>
      <c r="FV774" s="104"/>
      <c r="FW774" s="104"/>
      <c r="FX774" s="104"/>
      <c r="FY774" s="104"/>
      <c r="FZ774" s="104"/>
      <c r="GA774" s="104"/>
      <c r="GB774" s="104"/>
      <c r="GC774" s="104"/>
      <c r="GD774" s="104"/>
      <c r="GE774" s="104"/>
      <c r="GF774" s="104"/>
      <c r="GG774" s="104"/>
      <c r="GH774" s="104"/>
      <c r="GI774" s="104"/>
      <c r="GJ774" s="104"/>
      <c r="GK774" s="104"/>
      <c r="GL774" s="104"/>
      <c r="GM774" s="104"/>
      <c r="GN774" s="104"/>
      <c r="GO774" s="104"/>
      <c r="GP774" s="104"/>
      <c r="GQ774" s="104"/>
      <c r="GR774" s="104"/>
      <c r="GS774" s="104"/>
      <c r="GT774" s="104"/>
    </row>
    <row r="775" spans="8:202" s="6" customFormat="1">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104"/>
      <c r="AS775" s="104"/>
      <c r="AT775" s="104"/>
      <c r="AU775" s="104"/>
      <c r="AV775" s="104"/>
      <c r="AW775" s="104"/>
      <c r="AX775" s="104"/>
      <c r="AY775" s="104"/>
      <c r="AZ775" s="104"/>
      <c r="BA775" s="104"/>
      <c r="BB775" s="104"/>
      <c r="BC775" s="104"/>
      <c r="BD775" s="104"/>
      <c r="BE775" s="104"/>
      <c r="BF775" s="104"/>
      <c r="BG775" s="104"/>
      <c r="BH775" s="104"/>
      <c r="BI775" s="104"/>
      <c r="BJ775" s="104"/>
      <c r="BK775" s="104"/>
      <c r="BL775" s="104"/>
      <c r="BM775" s="104"/>
      <c r="BN775" s="104"/>
      <c r="BO775" s="104"/>
      <c r="BP775" s="104"/>
      <c r="BQ775" s="104"/>
      <c r="BR775" s="104"/>
      <c r="BS775" s="104"/>
      <c r="BT775" s="104"/>
      <c r="BU775" s="104"/>
      <c r="BV775" s="104"/>
      <c r="BW775" s="104"/>
      <c r="BX775" s="104"/>
      <c r="BY775" s="104"/>
      <c r="BZ775" s="104"/>
      <c r="CA775" s="104"/>
      <c r="CB775" s="104"/>
      <c r="CC775" s="104"/>
      <c r="CD775" s="104"/>
      <c r="CE775" s="104"/>
      <c r="CF775" s="104"/>
      <c r="CG775" s="104"/>
      <c r="CH775" s="104"/>
      <c r="CI775" s="104"/>
      <c r="CJ775" s="104"/>
      <c r="CK775" s="104"/>
      <c r="CL775" s="104"/>
      <c r="CM775" s="104"/>
      <c r="CN775" s="104"/>
      <c r="CO775" s="104"/>
      <c r="CP775" s="104"/>
      <c r="CQ775" s="104"/>
      <c r="CR775" s="104"/>
      <c r="CS775" s="104"/>
      <c r="CT775" s="104"/>
      <c r="CU775" s="104"/>
      <c r="CV775" s="104"/>
      <c r="CW775" s="104"/>
      <c r="CX775" s="104"/>
      <c r="CY775" s="104"/>
      <c r="CZ775" s="104"/>
      <c r="DA775" s="104"/>
      <c r="DB775" s="104"/>
      <c r="DC775" s="104"/>
      <c r="DD775" s="104"/>
      <c r="DE775" s="104"/>
      <c r="DF775" s="104"/>
      <c r="DG775" s="104"/>
      <c r="DH775" s="104"/>
      <c r="DI775" s="104"/>
      <c r="DJ775" s="104"/>
      <c r="DK775" s="104"/>
      <c r="DL775" s="104"/>
      <c r="DM775" s="104"/>
      <c r="DN775" s="104"/>
      <c r="DO775" s="104"/>
      <c r="DP775" s="104"/>
      <c r="DQ775" s="104"/>
      <c r="DR775" s="104"/>
      <c r="DS775" s="104"/>
      <c r="DT775" s="104"/>
      <c r="DU775" s="104"/>
      <c r="DV775" s="104"/>
      <c r="DW775" s="104"/>
      <c r="DX775" s="104"/>
      <c r="DY775" s="104"/>
      <c r="DZ775" s="104"/>
      <c r="EA775" s="104"/>
      <c r="EB775" s="104"/>
      <c r="EC775" s="104"/>
      <c r="ED775" s="104"/>
      <c r="EE775" s="104"/>
      <c r="EF775" s="104"/>
      <c r="EG775" s="104"/>
      <c r="EH775" s="104"/>
      <c r="EI775" s="104"/>
      <c r="EJ775" s="104"/>
      <c r="EK775" s="104"/>
      <c r="EL775" s="104"/>
      <c r="EM775" s="104"/>
      <c r="EN775" s="104"/>
      <c r="EO775" s="104"/>
      <c r="EP775" s="104"/>
      <c r="EQ775" s="104"/>
      <c r="ER775" s="104"/>
      <c r="ES775" s="104"/>
      <c r="ET775" s="104"/>
      <c r="EU775" s="104"/>
      <c r="EV775" s="104"/>
      <c r="EW775" s="104"/>
      <c r="EX775" s="104"/>
      <c r="EY775" s="104"/>
      <c r="EZ775" s="104"/>
      <c r="FA775" s="104"/>
      <c r="FB775" s="104"/>
      <c r="FC775" s="104"/>
      <c r="FD775" s="104"/>
      <c r="FE775" s="104"/>
      <c r="FF775" s="104"/>
      <c r="FG775" s="104"/>
      <c r="FH775" s="104"/>
      <c r="FI775" s="104"/>
      <c r="FJ775" s="104"/>
      <c r="FK775" s="104"/>
      <c r="FL775" s="104"/>
      <c r="FM775" s="104"/>
      <c r="FN775" s="104"/>
      <c r="FO775" s="104"/>
      <c r="FP775" s="104"/>
      <c r="FQ775" s="104"/>
      <c r="FR775" s="104"/>
      <c r="FS775" s="104"/>
      <c r="FT775" s="104"/>
      <c r="FU775" s="104"/>
      <c r="FV775" s="104"/>
      <c r="FW775" s="104"/>
      <c r="FX775" s="104"/>
      <c r="FY775" s="104"/>
      <c r="FZ775" s="104"/>
      <c r="GA775" s="104"/>
      <c r="GB775" s="104"/>
      <c r="GC775" s="104"/>
      <c r="GD775" s="104"/>
      <c r="GE775" s="104"/>
      <c r="GF775" s="104"/>
      <c r="GG775" s="104"/>
      <c r="GH775" s="104"/>
      <c r="GI775" s="104"/>
      <c r="GJ775" s="104"/>
      <c r="GK775" s="104"/>
      <c r="GL775" s="104"/>
      <c r="GM775" s="104"/>
      <c r="GN775" s="104"/>
      <c r="GO775" s="104"/>
      <c r="GP775" s="104"/>
      <c r="GQ775" s="104"/>
      <c r="GR775" s="104"/>
      <c r="GS775" s="104"/>
      <c r="GT775" s="104"/>
    </row>
    <row r="776" spans="8:202" s="6" customFormat="1">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104"/>
      <c r="AS776" s="104"/>
      <c r="AT776" s="104"/>
      <c r="AU776" s="104"/>
      <c r="AV776" s="104"/>
      <c r="AW776" s="104"/>
      <c r="AX776" s="104"/>
      <c r="AY776" s="104"/>
      <c r="AZ776" s="104"/>
      <c r="BA776" s="104"/>
      <c r="BB776" s="104"/>
      <c r="BC776" s="104"/>
      <c r="BD776" s="104"/>
      <c r="BE776" s="104"/>
      <c r="BF776" s="104"/>
      <c r="BG776" s="104"/>
      <c r="BH776" s="104"/>
      <c r="BI776" s="104"/>
      <c r="BJ776" s="104"/>
      <c r="BK776" s="104"/>
      <c r="BL776" s="104"/>
      <c r="BM776" s="104"/>
      <c r="BN776" s="104"/>
      <c r="BO776" s="104"/>
      <c r="BP776" s="104"/>
      <c r="BQ776" s="104"/>
      <c r="BR776" s="104"/>
      <c r="BS776" s="104"/>
      <c r="BT776" s="104"/>
      <c r="BU776" s="104"/>
      <c r="BV776" s="104"/>
      <c r="BW776" s="104"/>
      <c r="BX776" s="104"/>
      <c r="BY776" s="104"/>
      <c r="BZ776" s="104"/>
      <c r="CA776" s="104"/>
      <c r="CB776" s="104"/>
      <c r="CC776" s="104"/>
      <c r="CD776" s="104"/>
      <c r="CE776" s="104"/>
      <c r="CF776" s="104"/>
      <c r="CG776" s="104"/>
      <c r="CH776" s="104"/>
      <c r="CI776" s="104"/>
      <c r="CJ776" s="104"/>
      <c r="CK776" s="104"/>
      <c r="CL776" s="104"/>
      <c r="CM776" s="104"/>
      <c r="CN776" s="104"/>
      <c r="CO776" s="104"/>
      <c r="CP776" s="104"/>
      <c r="CQ776" s="104"/>
      <c r="CR776" s="104"/>
      <c r="CS776" s="104"/>
      <c r="CT776" s="104"/>
      <c r="CU776" s="104"/>
      <c r="CV776" s="104"/>
      <c r="CW776" s="104"/>
      <c r="CX776" s="104"/>
      <c r="CY776" s="104"/>
      <c r="CZ776" s="104"/>
      <c r="DA776" s="104"/>
      <c r="DB776" s="104"/>
      <c r="DC776" s="104"/>
      <c r="DD776" s="104"/>
      <c r="DE776" s="104"/>
      <c r="DF776" s="104"/>
      <c r="DG776" s="104"/>
      <c r="DH776" s="104"/>
      <c r="DI776" s="104"/>
      <c r="DJ776" s="104"/>
      <c r="DK776" s="104"/>
      <c r="DL776" s="104"/>
      <c r="DM776" s="104"/>
      <c r="DN776" s="104"/>
      <c r="DO776" s="104"/>
      <c r="DP776" s="104"/>
      <c r="DQ776" s="104"/>
      <c r="DR776" s="104"/>
      <c r="DS776" s="104"/>
      <c r="DT776" s="104"/>
      <c r="DU776" s="104"/>
      <c r="DV776" s="104"/>
      <c r="DW776" s="104"/>
      <c r="DX776" s="104"/>
      <c r="DY776" s="104"/>
      <c r="DZ776" s="104"/>
      <c r="EA776" s="104"/>
      <c r="EB776" s="104"/>
      <c r="EC776" s="104"/>
      <c r="ED776" s="104"/>
      <c r="EE776" s="104"/>
      <c r="EF776" s="104"/>
      <c r="EG776" s="104"/>
      <c r="EH776" s="104"/>
      <c r="EI776" s="104"/>
      <c r="EJ776" s="104"/>
      <c r="EK776" s="104"/>
      <c r="EL776" s="104"/>
      <c r="EM776" s="104"/>
      <c r="EN776" s="104"/>
      <c r="EO776" s="104"/>
      <c r="EP776" s="104"/>
      <c r="EQ776" s="104"/>
      <c r="ER776" s="104"/>
      <c r="ES776" s="104"/>
      <c r="ET776" s="104"/>
      <c r="EU776" s="104"/>
      <c r="EV776" s="104"/>
      <c r="EW776" s="104"/>
      <c r="EX776" s="104"/>
      <c r="EY776" s="104"/>
      <c r="EZ776" s="104"/>
      <c r="FA776" s="104"/>
      <c r="FB776" s="104"/>
      <c r="FC776" s="104"/>
      <c r="FD776" s="104"/>
      <c r="FE776" s="104"/>
      <c r="FF776" s="104"/>
      <c r="FG776" s="104"/>
      <c r="FH776" s="104"/>
      <c r="FI776" s="104"/>
      <c r="FJ776" s="104"/>
      <c r="FK776" s="104"/>
      <c r="FL776" s="104"/>
      <c r="FM776" s="104"/>
      <c r="FN776" s="104"/>
      <c r="FO776" s="104"/>
      <c r="FP776" s="104"/>
      <c r="FQ776" s="104"/>
      <c r="FR776" s="104"/>
      <c r="FS776" s="104"/>
      <c r="FT776" s="104"/>
      <c r="FU776" s="104"/>
      <c r="FV776" s="104"/>
      <c r="FW776" s="104"/>
      <c r="FX776" s="104"/>
      <c r="FY776" s="104"/>
      <c r="FZ776" s="104"/>
      <c r="GA776" s="104"/>
      <c r="GB776" s="104"/>
      <c r="GC776" s="104"/>
      <c r="GD776" s="104"/>
      <c r="GE776" s="104"/>
      <c r="GF776" s="104"/>
      <c r="GG776" s="104"/>
      <c r="GH776" s="104"/>
      <c r="GI776" s="104"/>
      <c r="GJ776" s="104"/>
      <c r="GK776" s="104"/>
      <c r="GL776" s="104"/>
      <c r="GM776" s="104"/>
      <c r="GN776" s="104"/>
      <c r="GO776" s="104"/>
      <c r="GP776" s="104"/>
      <c r="GQ776" s="104"/>
      <c r="GR776" s="104"/>
      <c r="GS776" s="104"/>
      <c r="GT776" s="104"/>
    </row>
    <row r="777" spans="8:202" s="6" customFormat="1">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4"/>
      <c r="AY777" s="104"/>
      <c r="AZ777" s="104"/>
      <c r="BA777" s="104"/>
      <c r="BB777" s="104"/>
      <c r="BC777" s="104"/>
      <c r="BD777" s="104"/>
      <c r="BE777" s="104"/>
      <c r="BF777" s="104"/>
      <c r="BG777" s="104"/>
      <c r="BH777" s="104"/>
      <c r="BI777" s="104"/>
      <c r="BJ777" s="104"/>
      <c r="BK777" s="104"/>
      <c r="BL777" s="104"/>
      <c r="BM777" s="104"/>
      <c r="BN777" s="104"/>
      <c r="BO777" s="104"/>
      <c r="BP777" s="104"/>
      <c r="BQ777" s="104"/>
      <c r="BR777" s="104"/>
      <c r="BS777" s="104"/>
      <c r="BT777" s="104"/>
      <c r="BU777" s="104"/>
      <c r="BV777" s="104"/>
      <c r="BW777" s="104"/>
      <c r="BX777" s="104"/>
      <c r="BY777" s="104"/>
      <c r="BZ777" s="104"/>
      <c r="CA777" s="104"/>
      <c r="CB777" s="104"/>
      <c r="CC777" s="104"/>
      <c r="CD777" s="104"/>
      <c r="CE777" s="104"/>
      <c r="CF777" s="104"/>
      <c r="CG777" s="104"/>
      <c r="CH777" s="104"/>
      <c r="CI777" s="104"/>
      <c r="CJ777" s="104"/>
      <c r="CK777" s="104"/>
      <c r="CL777" s="104"/>
      <c r="CM777" s="104"/>
      <c r="CN777" s="104"/>
      <c r="CO777" s="104"/>
      <c r="CP777" s="104"/>
      <c r="CQ777" s="104"/>
      <c r="CR777" s="104"/>
      <c r="CS777" s="104"/>
      <c r="CT777" s="104"/>
      <c r="CU777" s="104"/>
      <c r="CV777" s="104"/>
      <c r="CW777" s="104"/>
      <c r="CX777" s="104"/>
      <c r="CY777" s="104"/>
      <c r="CZ777" s="104"/>
      <c r="DA777" s="104"/>
      <c r="DB777" s="104"/>
      <c r="DC777" s="104"/>
      <c r="DD777" s="104"/>
      <c r="DE777" s="104"/>
      <c r="DF777" s="104"/>
      <c r="DG777" s="104"/>
      <c r="DH777" s="104"/>
      <c r="DI777" s="104"/>
      <c r="DJ777" s="104"/>
      <c r="DK777" s="104"/>
      <c r="DL777" s="104"/>
      <c r="DM777" s="104"/>
      <c r="DN777" s="104"/>
      <c r="DO777" s="104"/>
      <c r="DP777" s="104"/>
      <c r="DQ777" s="104"/>
      <c r="DR777" s="104"/>
      <c r="DS777" s="104"/>
      <c r="DT777" s="104"/>
      <c r="DU777" s="104"/>
      <c r="DV777" s="104"/>
      <c r="DW777" s="104"/>
      <c r="DX777" s="104"/>
      <c r="DY777" s="104"/>
      <c r="DZ777" s="104"/>
      <c r="EA777" s="104"/>
      <c r="EB777" s="104"/>
      <c r="EC777" s="104"/>
      <c r="ED777" s="104"/>
      <c r="EE777" s="104"/>
      <c r="EF777" s="104"/>
      <c r="EG777" s="104"/>
      <c r="EH777" s="104"/>
      <c r="EI777" s="104"/>
      <c r="EJ777" s="104"/>
      <c r="EK777" s="104"/>
      <c r="EL777" s="104"/>
      <c r="EM777" s="104"/>
      <c r="EN777" s="104"/>
      <c r="EO777" s="104"/>
      <c r="EP777" s="104"/>
      <c r="EQ777" s="104"/>
      <c r="ER777" s="104"/>
      <c r="ES777" s="104"/>
      <c r="ET777" s="104"/>
      <c r="EU777" s="104"/>
      <c r="EV777" s="104"/>
      <c r="EW777" s="104"/>
      <c r="EX777" s="104"/>
      <c r="EY777" s="104"/>
      <c r="EZ777" s="104"/>
      <c r="FA777" s="104"/>
      <c r="FB777" s="104"/>
      <c r="FC777" s="104"/>
      <c r="FD777" s="104"/>
      <c r="FE777" s="104"/>
      <c r="FF777" s="104"/>
      <c r="FG777" s="104"/>
      <c r="FH777" s="104"/>
      <c r="FI777" s="104"/>
      <c r="FJ777" s="104"/>
      <c r="FK777" s="104"/>
      <c r="FL777" s="104"/>
      <c r="FM777" s="104"/>
      <c r="FN777" s="104"/>
      <c r="FO777" s="104"/>
      <c r="FP777" s="104"/>
      <c r="FQ777" s="104"/>
      <c r="FR777" s="104"/>
      <c r="FS777" s="104"/>
      <c r="FT777" s="104"/>
      <c r="FU777" s="104"/>
      <c r="FV777" s="104"/>
      <c r="FW777" s="104"/>
      <c r="FX777" s="104"/>
      <c r="FY777" s="104"/>
      <c r="FZ777" s="104"/>
      <c r="GA777" s="104"/>
      <c r="GB777" s="104"/>
      <c r="GC777" s="104"/>
      <c r="GD777" s="104"/>
      <c r="GE777" s="104"/>
      <c r="GF777" s="104"/>
      <c r="GG777" s="104"/>
      <c r="GH777" s="104"/>
      <c r="GI777" s="104"/>
      <c r="GJ777" s="104"/>
      <c r="GK777" s="104"/>
      <c r="GL777" s="104"/>
      <c r="GM777" s="104"/>
      <c r="GN777" s="104"/>
      <c r="GO777" s="104"/>
      <c r="GP777" s="104"/>
      <c r="GQ777" s="104"/>
      <c r="GR777" s="104"/>
      <c r="GS777" s="104"/>
      <c r="GT777" s="104"/>
    </row>
    <row r="778" spans="8:202" s="6" customFormat="1">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c r="AX778" s="104"/>
      <c r="AY778" s="104"/>
      <c r="AZ778" s="104"/>
      <c r="BA778" s="104"/>
      <c r="BB778" s="104"/>
      <c r="BC778" s="104"/>
      <c r="BD778" s="104"/>
      <c r="BE778" s="104"/>
      <c r="BF778" s="104"/>
      <c r="BG778" s="104"/>
      <c r="BH778" s="104"/>
      <c r="BI778" s="104"/>
      <c r="BJ778" s="104"/>
      <c r="BK778" s="104"/>
      <c r="BL778" s="104"/>
      <c r="BM778" s="104"/>
      <c r="BN778" s="104"/>
      <c r="BO778" s="104"/>
      <c r="BP778" s="104"/>
      <c r="BQ778" s="104"/>
      <c r="BR778" s="104"/>
      <c r="BS778" s="104"/>
      <c r="BT778" s="104"/>
      <c r="BU778" s="104"/>
      <c r="BV778" s="104"/>
      <c r="BW778" s="104"/>
      <c r="BX778" s="104"/>
      <c r="BY778" s="104"/>
      <c r="BZ778" s="104"/>
      <c r="CA778" s="104"/>
      <c r="CB778" s="104"/>
      <c r="CC778" s="104"/>
      <c r="CD778" s="104"/>
      <c r="CE778" s="104"/>
      <c r="CF778" s="104"/>
      <c r="CG778" s="104"/>
      <c r="CH778" s="104"/>
      <c r="CI778" s="104"/>
      <c r="CJ778" s="104"/>
      <c r="CK778" s="104"/>
      <c r="CL778" s="104"/>
      <c r="CM778" s="104"/>
      <c r="CN778" s="104"/>
      <c r="CO778" s="104"/>
      <c r="CP778" s="104"/>
      <c r="CQ778" s="104"/>
      <c r="CR778" s="104"/>
      <c r="CS778" s="104"/>
      <c r="CT778" s="104"/>
      <c r="CU778" s="104"/>
      <c r="CV778" s="104"/>
      <c r="CW778" s="104"/>
      <c r="CX778" s="104"/>
      <c r="CY778" s="104"/>
      <c r="CZ778" s="104"/>
      <c r="DA778" s="104"/>
      <c r="DB778" s="104"/>
      <c r="DC778" s="104"/>
      <c r="DD778" s="104"/>
      <c r="DE778" s="104"/>
      <c r="DF778" s="104"/>
      <c r="DG778" s="104"/>
      <c r="DH778" s="104"/>
      <c r="DI778" s="104"/>
      <c r="DJ778" s="104"/>
      <c r="DK778" s="104"/>
      <c r="DL778" s="104"/>
      <c r="DM778" s="104"/>
      <c r="DN778" s="104"/>
      <c r="DO778" s="104"/>
      <c r="DP778" s="104"/>
      <c r="DQ778" s="104"/>
      <c r="DR778" s="104"/>
      <c r="DS778" s="104"/>
      <c r="DT778" s="104"/>
      <c r="DU778" s="104"/>
      <c r="DV778" s="104"/>
      <c r="DW778" s="104"/>
      <c r="DX778" s="104"/>
      <c r="DY778" s="104"/>
      <c r="DZ778" s="104"/>
      <c r="EA778" s="104"/>
      <c r="EB778" s="104"/>
      <c r="EC778" s="104"/>
      <c r="ED778" s="104"/>
      <c r="EE778" s="104"/>
      <c r="EF778" s="104"/>
      <c r="EG778" s="104"/>
      <c r="EH778" s="104"/>
      <c r="EI778" s="104"/>
      <c r="EJ778" s="104"/>
      <c r="EK778" s="104"/>
      <c r="EL778" s="104"/>
      <c r="EM778" s="104"/>
      <c r="EN778" s="104"/>
      <c r="EO778" s="104"/>
      <c r="EP778" s="104"/>
      <c r="EQ778" s="104"/>
      <c r="ER778" s="104"/>
      <c r="ES778" s="104"/>
      <c r="ET778" s="104"/>
      <c r="EU778" s="104"/>
      <c r="EV778" s="104"/>
      <c r="EW778" s="104"/>
      <c r="EX778" s="104"/>
      <c r="EY778" s="104"/>
      <c r="EZ778" s="104"/>
      <c r="FA778" s="104"/>
      <c r="FB778" s="104"/>
      <c r="FC778" s="104"/>
      <c r="FD778" s="104"/>
      <c r="FE778" s="104"/>
      <c r="FF778" s="104"/>
      <c r="FG778" s="104"/>
      <c r="FH778" s="104"/>
      <c r="FI778" s="104"/>
      <c r="FJ778" s="104"/>
      <c r="FK778" s="104"/>
      <c r="FL778" s="104"/>
      <c r="FM778" s="104"/>
      <c r="FN778" s="104"/>
      <c r="FO778" s="104"/>
      <c r="FP778" s="104"/>
      <c r="FQ778" s="104"/>
      <c r="FR778" s="104"/>
      <c r="FS778" s="104"/>
      <c r="FT778" s="104"/>
      <c r="FU778" s="104"/>
      <c r="FV778" s="104"/>
      <c r="FW778" s="104"/>
      <c r="FX778" s="104"/>
      <c r="FY778" s="104"/>
      <c r="FZ778" s="104"/>
      <c r="GA778" s="104"/>
      <c r="GB778" s="104"/>
      <c r="GC778" s="104"/>
      <c r="GD778" s="104"/>
      <c r="GE778" s="104"/>
      <c r="GF778" s="104"/>
      <c r="GG778" s="104"/>
      <c r="GH778" s="104"/>
      <c r="GI778" s="104"/>
      <c r="GJ778" s="104"/>
      <c r="GK778" s="104"/>
      <c r="GL778" s="104"/>
      <c r="GM778" s="104"/>
      <c r="GN778" s="104"/>
      <c r="GO778" s="104"/>
      <c r="GP778" s="104"/>
      <c r="GQ778" s="104"/>
      <c r="GR778" s="104"/>
      <c r="GS778" s="104"/>
      <c r="GT778" s="104"/>
    </row>
    <row r="779" spans="8:202" s="6" customFormat="1">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04"/>
      <c r="AM779" s="104"/>
      <c r="AN779" s="104"/>
      <c r="AO779" s="104"/>
      <c r="AP779" s="104"/>
      <c r="AQ779" s="104"/>
      <c r="AR779" s="104"/>
      <c r="AS779" s="104"/>
      <c r="AT779" s="104"/>
      <c r="AU779" s="104"/>
      <c r="AV779" s="104"/>
      <c r="AW779" s="104"/>
      <c r="AX779" s="104"/>
      <c r="AY779" s="104"/>
      <c r="AZ779" s="104"/>
      <c r="BA779" s="104"/>
      <c r="BB779" s="104"/>
      <c r="BC779" s="104"/>
      <c r="BD779" s="104"/>
      <c r="BE779" s="104"/>
      <c r="BF779" s="104"/>
      <c r="BG779" s="104"/>
      <c r="BH779" s="104"/>
      <c r="BI779" s="104"/>
      <c r="BJ779" s="104"/>
      <c r="BK779" s="104"/>
      <c r="BL779" s="104"/>
      <c r="BM779" s="104"/>
      <c r="BN779" s="104"/>
      <c r="BO779" s="104"/>
      <c r="BP779" s="104"/>
      <c r="BQ779" s="104"/>
      <c r="BR779" s="104"/>
      <c r="BS779" s="104"/>
      <c r="BT779" s="104"/>
      <c r="BU779" s="104"/>
      <c r="BV779" s="104"/>
      <c r="BW779" s="104"/>
      <c r="BX779" s="104"/>
      <c r="BY779" s="104"/>
      <c r="BZ779" s="104"/>
      <c r="CA779" s="104"/>
      <c r="CB779" s="104"/>
      <c r="CC779" s="104"/>
      <c r="CD779" s="104"/>
      <c r="CE779" s="104"/>
      <c r="CF779" s="104"/>
      <c r="CG779" s="104"/>
      <c r="CH779" s="104"/>
      <c r="CI779" s="104"/>
      <c r="CJ779" s="104"/>
      <c r="CK779" s="104"/>
      <c r="CL779" s="104"/>
      <c r="CM779" s="104"/>
      <c r="CN779" s="104"/>
      <c r="CO779" s="104"/>
      <c r="CP779" s="104"/>
      <c r="CQ779" s="104"/>
      <c r="CR779" s="104"/>
      <c r="CS779" s="104"/>
      <c r="CT779" s="104"/>
      <c r="CU779" s="104"/>
      <c r="CV779" s="104"/>
      <c r="CW779" s="104"/>
      <c r="CX779" s="104"/>
      <c r="CY779" s="104"/>
      <c r="CZ779" s="104"/>
      <c r="DA779" s="104"/>
      <c r="DB779" s="104"/>
      <c r="DC779" s="104"/>
      <c r="DD779" s="104"/>
      <c r="DE779" s="104"/>
      <c r="DF779" s="104"/>
      <c r="DG779" s="104"/>
      <c r="DH779" s="104"/>
      <c r="DI779" s="104"/>
      <c r="DJ779" s="104"/>
      <c r="DK779" s="104"/>
      <c r="DL779" s="104"/>
      <c r="DM779" s="104"/>
      <c r="DN779" s="104"/>
      <c r="DO779" s="104"/>
      <c r="DP779" s="104"/>
      <c r="DQ779" s="104"/>
      <c r="DR779" s="104"/>
      <c r="DS779" s="104"/>
      <c r="DT779" s="104"/>
      <c r="DU779" s="104"/>
      <c r="DV779" s="104"/>
      <c r="DW779" s="104"/>
      <c r="DX779" s="104"/>
      <c r="DY779" s="104"/>
      <c r="DZ779" s="104"/>
      <c r="EA779" s="104"/>
      <c r="EB779" s="104"/>
      <c r="EC779" s="104"/>
      <c r="ED779" s="104"/>
      <c r="EE779" s="104"/>
      <c r="EF779" s="104"/>
      <c r="EG779" s="104"/>
      <c r="EH779" s="104"/>
      <c r="EI779" s="104"/>
      <c r="EJ779" s="104"/>
      <c r="EK779" s="104"/>
      <c r="EL779" s="104"/>
      <c r="EM779" s="104"/>
      <c r="EN779" s="104"/>
      <c r="EO779" s="104"/>
      <c r="EP779" s="104"/>
      <c r="EQ779" s="104"/>
      <c r="ER779" s="104"/>
      <c r="ES779" s="104"/>
      <c r="ET779" s="104"/>
      <c r="EU779" s="104"/>
      <c r="EV779" s="104"/>
      <c r="EW779" s="104"/>
      <c r="EX779" s="104"/>
      <c r="EY779" s="104"/>
      <c r="EZ779" s="104"/>
      <c r="FA779" s="104"/>
      <c r="FB779" s="104"/>
      <c r="FC779" s="104"/>
      <c r="FD779" s="104"/>
      <c r="FE779" s="104"/>
      <c r="FF779" s="104"/>
      <c r="FG779" s="104"/>
      <c r="FH779" s="104"/>
      <c r="FI779" s="104"/>
      <c r="FJ779" s="104"/>
      <c r="FK779" s="104"/>
      <c r="FL779" s="104"/>
      <c r="FM779" s="104"/>
      <c r="FN779" s="104"/>
      <c r="FO779" s="104"/>
      <c r="FP779" s="104"/>
      <c r="FQ779" s="104"/>
      <c r="FR779" s="104"/>
      <c r="FS779" s="104"/>
      <c r="FT779" s="104"/>
      <c r="FU779" s="104"/>
      <c r="FV779" s="104"/>
      <c r="FW779" s="104"/>
      <c r="FX779" s="104"/>
      <c r="FY779" s="104"/>
      <c r="FZ779" s="104"/>
      <c r="GA779" s="104"/>
      <c r="GB779" s="104"/>
      <c r="GC779" s="104"/>
      <c r="GD779" s="104"/>
      <c r="GE779" s="104"/>
      <c r="GF779" s="104"/>
      <c r="GG779" s="104"/>
      <c r="GH779" s="104"/>
      <c r="GI779" s="104"/>
      <c r="GJ779" s="104"/>
      <c r="GK779" s="104"/>
      <c r="GL779" s="104"/>
      <c r="GM779" s="104"/>
      <c r="GN779" s="104"/>
      <c r="GO779" s="104"/>
      <c r="GP779" s="104"/>
      <c r="GQ779" s="104"/>
      <c r="GR779" s="104"/>
      <c r="GS779" s="104"/>
      <c r="GT779" s="104"/>
    </row>
    <row r="780" spans="8:202" s="6" customFormat="1">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04"/>
      <c r="AM780" s="104"/>
      <c r="AN780" s="104"/>
      <c r="AO780" s="104"/>
      <c r="AP780" s="104"/>
      <c r="AQ780" s="104"/>
      <c r="AR780" s="104"/>
      <c r="AS780" s="104"/>
      <c r="AT780" s="104"/>
      <c r="AU780" s="104"/>
      <c r="AV780" s="104"/>
      <c r="AW780" s="104"/>
      <c r="AX780" s="104"/>
      <c r="AY780" s="104"/>
      <c r="AZ780" s="104"/>
      <c r="BA780" s="104"/>
      <c r="BB780" s="104"/>
      <c r="BC780" s="104"/>
      <c r="BD780" s="104"/>
      <c r="BE780" s="104"/>
      <c r="BF780" s="104"/>
      <c r="BG780" s="104"/>
      <c r="BH780" s="104"/>
      <c r="BI780" s="104"/>
      <c r="BJ780" s="104"/>
      <c r="BK780" s="104"/>
      <c r="BL780" s="104"/>
      <c r="BM780" s="104"/>
      <c r="BN780" s="104"/>
      <c r="BO780" s="104"/>
      <c r="BP780" s="104"/>
      <c r="BQ780" s="104"/>
      <c r="BR780" s="104"/>
      <c r="BS780" s="104"/>
      <c r="BT780" s="104"/>
      <c r="BU780" s="104"/>
      <c r="BV780" s="104"/>
      <c r="BW780" s="104"/>
      <c r="BX780" s="104"/>
      <c r="BY780" s="104"/>
      <c r="BZ780" s="104"/>
      <c r="CA780" s="104"/>
      <c r="CB780" s="104"/>
      <c r="CC780" s="104"/>
      <c r="CD780" s="104"/>
      <c r="CE780" s="104"/>
      <c r="CF780" s="104"/>
      <c r="CG780" s="104"/>
      <c r="CH780" s="104"/>
      <c r="CI780" s="104"/>
      <c r="CJ780" s="104"/>
      <c r="CK780" s="104"/>
      <c r="CL780" s="104"/>
      <c r="CM780" s="104"/>
      <c r="CN780" s="104"/>
      <c r="CO780" s="104"/>
      <c r="CP780" s="104"/>
      <c r="CQ780" s="104"/>
      <c r="CR780" s="104"/>
      <c r="CS780" s="104"/>
      <c r="CT780" s="104"/>
      <c r="CU780" s="104"/>
      <c r="CV780" s="104"/>
      <c r="CW780" s="104"/>
      <c r="CX780" s="104"/>
      <c r="CY780" s="104"/>
      <c r="CZ780" s="104"/>
      <c r="DA780" s="104"/>
      <c r="DB780" s="104"/>
      <c r="DC780" s="104"/>
      <c r="DD780" s="104"/>
      <c r="DE780" s="104"/>
      <c r="DF780" s="104"/>
      <c r="DG780" s="104"/>
      <c r="DH780" s="104"/>
      <c r="DI780" s="104"/>
      <c r="DJ780" s="104"/>
      <c r="DK780" s="104"/>
      <c r="DL780" s="104"/>
      <c r="DM780" s="104"/>
      <c r="DN780" s="104"/>
      <c r="DO780" s="104"/>
      <c r="DP780" s="104"/>
      <c r="DQ780" s="104"/>
      <c r="DR780" s="104"/>
      <c r="DS780" s="104"/>
      <c r="DT780" s="104"/>
      <c r="DU780" s="104"/>
      <c r="DV780" s="104"/>
      <c r="DW780" s="104"/>
      <c r="DX780" s="104"/>
      <c r="DY780" s="104"/>
      <c r="DZ780" s="104"/>
      <c r="EA780" s="104"/>
      <c r="EB780" s="104"/>
      <c r="EC780" s="104"/>
      <c r="ED780" s="104"/>
      <c r="EE780" s="104"/>
      <c r="EF780" s="104"/>
      <c r="EG780" s="104"/>
      <c r="EH780" s="104"/>
      <c r="EI780" s="104"/>
      <c r="EJ780" s="104"/>
      <c r="EK780" s="104"/>
      <c r="EL780" s="104"/>
      <c r="EM780" s="104"/>
      <c r="EN780" s="104"/>
      <c r="EO780" s="104"/>
      <c r="EP780" s="104"/>
      <c r="EQ780" s="104"/>
      <c r="ER780" s="104"/>
      <c r="ES780" s="104"/>
      <c r="ET780" s="104"/>
      <c r="EU780" s="104"/>
      <c r="EV780" s="104"/>
      <c r="EW780" s="104"/>
      <c r="EX780" s="104"/>
      <c r="EY780" s="104"/>
      <c r="EZ780" s="104"/>
      <c r="FA780" s="104"/>
      <c r="FB780" s="104"/>
      <c r="FC780" s="104"/>
      <c r="FD780" s="104"/>
      <c r="FE780" s="104"/>
      <c r="FF780" s="104"/>
      <c r="FG780" s="104"/>
      <c r="FH780" s="104"/>
      <c r="FI780" s="104"/>
      <c r="FJ780" s="104"/>
      <c r="FK780" s="104"/>
      <c r="FL780" s="104"/>
      <c r="FM780" s="104"/>
      <c r="FN780" s="104"/>
      <c r="FO780" s="104"/>
      <c r="FP780" s="104"/>
      <c r="FQ780" s="104"/>
      <c r="FR780" s="104"/>
      <c r="FS780" s="104"/>
      <c r="FT780" s="104"/>
      <c r="FU780" s="104"/>
      <c r="FV780" s="104"/>
      <c r="FW780" s="104"/>
      <c r="FX780" s="104"/>
      <c r="FY780" s="104"/>
      <c r="FZ780" s="104"/>
      <c r="GA780" s="104"/>
      <c r="GB780" s="104"/>
      <c r="GC780" s="104"/>
      <c r="GD780" s="104"/>
      <c r="GE780" s="104"/>
      <c r="GF780" s="104"/>
      <c r="GG780" s="104"/>
      <c r="GH780" s="104"/>
      <c r="GI780" s="104"/>
      <c r="GJ780" s="104"/>
      <c r="GK780" s="104"/>
      <c r="GL780" s="104"/>
      <c r="GM780" s="104"/>
      <c r="GN780" s="104"/>
      <c r="GO780" s="104"/>
      <c r="GP780" s="104"/>
      <c r="GQ780" s="104"/>
      <c r="GR780" s="104"/>
      <c r="GS780" s="104"/>
      <c r="GT780" s="104"/>
    </row>
    <row r="781" spans="8:202" s="6" customFormat="1">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c r="AX781" s="104"/>
      <c r="AY781" s="104"/>
      <c r="AZ781" s="104"/>
      <c r="BA781" s="104"/>
      <c r="BB781" s="104"/>
      <c r="BC781" s="104"/>
      <c r="BD781" s="104"/>
      <c r="BE781" s="104"/>
      <c r="BF781" s="104"/>
      <c r="BG781" s="104"/>
      <c r="BH781" s="104"/>
      <c r="BI781" s="104"/>
      <c r="BJ781" s="104"/>
      <c r="BK781" s="104"/>
      <c r="BL781" s="104"/>
      <c r="BM781" s="104"/>
      <c r="BN781" s="104"/>
      <c r="BO781" s="104"/>
      <c r="BP781" s="104"/>
      <c r="BQ781" s="104"/>
      <c r="BR781" s="104"/>
      <c r="BS781" s="104"/>
      <c r="BT781" s="104"/>
      <c r="BU781" s="104"/>
      <c r="BV781" s="104"/>
      <c r="BW781" s="104"/>
      <c r="BX781" s="104"/>
      <c r="BY781" s="104"/>
      <c r="BZ781" s="104"/>
      <c r="CA781" s="104"/>
      <c r="CB781" s="104"/>
      <c r="CC781" s="104"/>
      <c r="CD781" s="104"/>
      <c r="CE781" s="104"/>
      <c r="CF781" s="104"/>
      <c r="CG781" s="104"/>
      <c r="CH781" s="104"/>
      <c r="CI781" s="104"/>
      <c r="CJ781" s="104"/>
      <c r="CK781" s="104"/>
      <c r="CL781" s="104"/>
      <c r="CM781" s="104"/>
      <c r="CN781" s="104"/>
      <c r="CO781" s="104"/>
      <c r="CP781" s="104"/>
      <c r="CQ781" s="104"/>
      <c r="CR781" s="104"/>
      <c r="CS781" s="104"/>
      <c r="CT781" s="104"/>
      <c r="CU781" s="104"/>
      <c r="CV781" s="104"/>
      <c r="CW781" s="104"/>
      <c r="CX781" s="104"/>
      <c r="CY781" s="104"/>
      <c r="CZ781" s="104"/>
      <c r="DA781" s="104"/>
      <c r="DB781" s="104"/>
      <c r="DC781" s="104"/>
      <c r="DD781" s="104"/>
      <c r="DE781" s="104"/>
      <c r="DF781" s="104"/>
      <c r="DG781" s="104"/>
      <c r="DH781" s="104"/>
      <c r="DI781" s="104"/>
      <c r="DJ781" s="104"/>
      <c r="DK781" s="104"/>
      <c r="DL781" s="104"/>
      <c r="DM781" s="104"/>
      <c r="DN781" s="104"/>
      <c r="DO781" s="104"/>
      <c r="DP781" s="104"/>
      <c r="DQ781" s="104"/>
      <c r="DR781" s="104"/>
      <c r="DS781" s="104"/>
      <c r="DT781" s="104"/>
      <c r="DU781" s="104"/>
      <c r="DV781" s="104"/>
      <c r="DW781" s="104"/>
      <c r="DX781" s="104"/>
      <c r="DY781" s="104"/>
      <c r="DZ781" s="104"/>
      <c r="EA781" s="104"/>
      <c r="EB781" s="104"/>
      <c r="EC781" s="104"/>
      <c r="ED781" s="104"/>
      <c r="EE781" s="104"/>
      <c r="EF781" s="104"/>
      <c r="EG781" s="104"/>
      <c r="EH781" s="104"/>
      <c r="EI781" s="104"/>
      <c r="EJ781" s="104"/>
      <c r="EK781" s="104"/>
      <c r="EL781" s="104"/>
      <c r="EM781" s="104"/>
      <c r="EN781" s="104"/>
      <c r="EO781" s="104"/>
      <c r="EP781" s="104"/>
      <c r="EQ781" s="104"/>
      <c r="ER781" s="104"/>
      <c r="ES781" s="104"/>
      <c r="ET781" s="104"/>
      <c r="EU781" s="104"/>
      <c r="EV781" s="104"/>
      <c r="EW781" s="104"/>
      <c r="EX781" s="104"/>
      <c r="EY781" s="104"/>
      <c r="EZ781" s="104"/>
      <c r="FA781" s="104"/>
      <c r="FB781" s="104"/>
      <c r="FC781" s="104"/>
      <c r="FD781" s="104"/>
      <c r="FE781" s="104"/>
      <c r="FF781" s="104"/>
      <c r="FG781" s="104"/>
      <c r="FH781" s="104"/>
      <c r="FI781" s="104"/>
      <c r="FJ781" s="104"/>
      <c r="FK781" s="104"/>
      <c r="FL781" s="104"/>
      <c r="FM781" s="104"/>
      <c r="FN781" s="104"/>
      <c r="FO781" s="104"/>
      <c r="FP781" s="104"/>
      <c r="FQ781" s="104"/>
      <c r="FR781" s="104"/>
      <c r="FS781" s="104"/>
      <c r="FT781" s="104"/>
      <c r="FU781" s="104"/>
      <c r="FV781" s="104"/>
      <c r="FW781" s="104"/>
      <c r="FX781" s="104"/>
      <c r="FY781" s="104"/>
      <c r="FZ781" s="104"/>
      <c r="GA781" s="104"/>
      <c r="GB781" s="104"/>
      <c r="GC781" s="104"/>
      <c r="GD781" s="104"/>
      <c r="GE781" s="104"/>
      <c r="GF781" s="104"/>
      <c r="GG781" s="104"/>
      <c r="GH781" s="104"/>
      <c r="GI781" s="104"/>
      <c r="GJ781" s="104"/>
      <c r="GK781" s="104"/>
      <c r="GL781" s="104"/>
      <c r="GM781" s="104"/>
      <c r="GN781" s="104"/>
      <c r="GO781" s="104"/>
      <c r="GP781" s="104"/>
      <c r="GQ781" s="104"/>
      <c r="GR781" s="104"/>
      <c r="GS781" s="104"/>
      <c r="GT781" s="104"/>
    </row>
    <row r="782" spans="8:202" s="6" customFormat="1">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c r="AX782" s="104"/>
      <c r="AY782" s="104"/>
      <c r="AZ782" s="104"/>
      <c r="BA782" s="104"/>
      <c r="BB782" s="104"/>
      <c r="BC782" s="104"/>
      <c r="BD782" s="104"/>
      <c r="BE782" s="104"/>
      <c r="BF782" s="104"/>
      <c r="BG782" s="104"/>
      <c r="BH782" s="104"/>
      <c r="BI782" s="104"/>
      <c r="BJ782" s="104"/>
      <c r="BK782" s="104"/>
      <c r="BL782" s="104"/>
      <c r="BM782" s="104"/>
      <c r="BN782" s="104"/>
      <c r="BO782" s="104"/>
      <c r="BP782" s="104"/>
      <c r="BQ782" s="104"/>
      <c r="BR782" s="104"/>
      <c r="BS782" s="104"/>
      <c r="BT782" s="104"/>
      <c r="BU782" s="104"/>
      <c r="BV782" s="104"/>
      <c r="BW782" s="104"/>
      <c r="BX782" s="104"/>
      <c r="BY782" s="104"/>
      <c r="BZ782" s="104"/>
      <c r="CA782" s="104"/>
      <c r="CB782" s="104"/>
      <c r="CC782" s="104"/>
      <c r="CD782" s="104"/>
      <c r="CE782" s="104"/>
      <c r="CF782" s="104"/>
      <c r="CG782" s="104"/>
      <c r="CH782" s="104"/>
      <c r="CI782" s="104"/>
      <c r="CJ782" s="104"/>
      <c r="CK782" s="104"/>
      <c r="CL782" s="104"/>
      <c r="CM782" s="104"/>
      <c r="CN782" s="104"/>
      <c r="CO782" s="104"/>
      <c r="CP782" s="104"/>
      <c r="CQ782" s="104"/>
      <c r="CR782" s="104"/>
      <c r="CS782" s="104"/>
      <c r="CT782" s="104"/>
      <c r="CU782" s="104"/>
      <c r="CV782" s="104"/>
      <c r="CW782" s="104"/>
      <c r="CX782" s="104"/>
      <c r="CY782" s="104"/>
      <c r="CZ782" s="104"/>
      <c r="DA782" s="104"/>
      <c r="DB782" s="104"/>
      <c r="DC782" s="104"/>
      <c r="DD782" s="104"/>
      <c r="DE782" s="104"/>
      <c r="DF782" s="104"/>
      <c r="DG782" s="104"/>
      <c r="DH782" s="104"/>
      <c r="DI782" s="104"/>
      <c r="DJ782" s="104"/>
      <c r="DK782" s="104"/>
      <c r="DL782" s="104"/>
      <c r="DM782" s="104"/>
      <c r="DN782" s="104"/>
      <c r="DO782" s="104"/>
      <c r="DP782" s="104"/>
      <c r="DQ782" s="104"/>
      <c r="DR782" s="104"/>
      <c r="DS782" s="104"/>
      <c r="DT782" s="104"/>
      <c r="DU782" s="104"/>
      <c r="DV782" s="104"/>
      <c r="DW782" s="104"/>
      <c r="DX782" s="104"/>
      <c r="DY782" s="104"/>
      <c r="DZ782" s="104"/>
      <c r="EA782" s="104"/>
      <c r="EB782" s="104"/>
      <c r="EC782" s="104"/>
      <c r="ED782" s="104"/>
      <c r="EE782" s="104"/>
      <c r="EF782" s="104"/>
      <c r="EG782" s="104"/>
      <c r="EH782" s="104"/>
      <c r="EI782" s="104"/>
      <c r="EJ782" s="104"/>
      <c r="EK782" s="104"/>
      <c r="EL782" s="104"/>
      <c r="EM782" s="104"/>
      <c r="EN782" s="104"/>
      <c r="EO782" s="104"/>
      <c r="EP782" s="104"/>
      <c r="EQ782" s="104"/>
      <c r="ER782" s="104"/>
      <c r="ES782" s="104"/>
      <c r="ET782" s="104"/>
      <c r="EU782" s="104"/>
      <c r="EV782" s="104"/>
      <c r="EW782" s="104"/>
      <c r="EX782" s="104"/>
      <c r="EY782" s="104"/>
      <c r="EZ782" s="104"/>
      <c r="FA782" s="104"/>
      <c r="FB782" s="104"/>
      <c r="FC782" s="104"/>
      <c r="FD782" s="104"/>
      <c r="FE782" s="104"/>
      <c r="FF782" s="104"/>
      <c r="FG782" s="104"/>
      <c r="FH782" s="104"/>
      <c r="FI782" s="104"/>
      <c r="FJ782" s="104"/>
      <c r="FK782" s="104"/>
      <c r="FL782" s="104"/>
      <c r="FM782" s="104"/>
      <c r="FN782" s="104"/>
      <c r="FO782" s="104"/>
      <c r="FP782" s="104"/>
      <c r="FQ782" s="104"/>
      <c r="FR782" s="104"/>
      <c r="FS782" s="104"/>
      <c r="FT782" s="104"/>
      <c r="FU782" s="104"/>
      <c r="FV782" s="104"/>
      <c r="FW782" s="104"/>
      <c r="FX782" s="104"/>
      <c r="FY782" s="104"/>
      <c r="FZ782" s="104"/>
      <c r="GA782" s="104"/>
      <c r="GB782" s="104"/>
      <c r="GC782" s="104"/>
      <c r="GD782" s="104"/>
      <c r="GE782" s="104"/>
      <c r="GF782" s="104"/>
      <c r="GG782" s="104"/>
      <c r="GH782" s="104"/>
      <c r="GI782" s="104"/>
      <c r="GJ782" s="104"/>
      <c r="GK782" s="104"/>
      <c r="GL782" s="104"/>
      <c r="GM782" s="104"/>
      <c r="GN782" s="104"/>
      <c r="GO782" s="104"/>
      <c r="GP782" s="104"/>
      <c r="GQ782" s="104"/>
      <c r="GR782" s="104"/>
      <c r="GS782" s="104"/>
      <c r="GT782" s="104"/>
    </row>
    <row r="783" spans="8:202" s="6" customFormat="1">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04"/>
      <c r="AM783" s="104"/>
      <c r="AN783" s="104"/>
      <c r="AO783" s="104"/>
      <c r="AP783" s="104"/>
      <c r="AQ783" s="104"/>
      <c r="AR783" s="104"/>
      <c r="AS783" s="104"/>
      <c r="AT783" s="104"/>
      <c r="AU783" s="104"/>
      <c r="AV783" s="104"/>
      <c r="AW783" s="104"/>
      <c r="AX783" s="104"/>
      <c r="AY783" s="104"/>
      <c r="AZ783" s="104"/>
      <c r="BA783" s="104"/>
      <c r="BB783" s="104"/>
      <c r="BC783" s="104"/>
      <c r="BD783" s="104"/>
      <c r="BE783" s="104"/>
      <c r="BF783" s="104"/>
      <c r="BG783" s="104"/>
      <c r="BH783" s="104"/>
      <c r="BI783" s="104"/>
      <c r="BJ783" s="104"/>
      <c r="BK783" s="104"/>
      <c r="BL783" s="104"/>
      <c r="BM783" s="104"/>
      <c r="BN783" s="104"/>
      <c r="BO783" s="104"/>
      <c r="BP783" s="104"/>
      <c r="BQ783" s="104"/>
      <c r="BR783" s="104"/>
      <c r="BS783" s="104"/>
      <c r="BT783" s="104"/>
      <c r="BU783" s="104"/>
      <c r="BV783" s="104"/>
      <c r="BW783" s="104"/>
      <c r="BX783" s="104"/>
      <c r="BY783" s="104"/>
      <c r="BZ783" s="104"/>
      <c r="CA783" s="104"/>
      <c r="CB783" s="104"/>
      <c r="CC783" s="104"/>
      <c r="CD783" s="104"/>
      <c r="CE783" s="104"/>
      <c r="CF783" s="104"/>
      <c r="CG783" s="104"/>
      <c r="CH783" s="104"/>
      <c r="CI783" s="104"/>
      <c r="CJ783" s="104"/>
      <c r="CK783" s="104"/>
      <c r="CL783" s="104"/>
      <c r="CM783" s="104"/>
      <c r="CN783" s="104"/>
      <c r="CO783" s="104"/>
      <c r="CP783" s="104"/>
      <c r="CQ783" s="104"/>
      <c r="CR783" s="104"/>
      <c r="CS783" s="104"/>
      <c r="CT783" s="104"/>
      <c r="CU783" s="104"/>
      <c r="CV783" s="104"/>
      <c r="CW783" s="104"/>
      <c r="CX783" s="104"/>
      <c r="CY783" s="104"/>
      <c r="CZ783" s="104"/>
      <c r="DA783" s="104"/>
      <c r="DB783" s="104"/>
      <c r="DC783" s="104"/>
      <c r="DD783" s="104"/>
      <c r="DE783" s="104"/>
      <c r="DF783" s="104"/>
      <c r="DG783" s="104"/>
      <c r="DH783" s="104"/>
      <c r="DI783" s="104"/>
      <c r="DJ783" s="104"/>
      <c r="DK783" s="104"/>
      <c r="DL783" s="104"/>
      <c r="DM783" s="104"/>
      <c r="DN783" s="104"/>
      <c r="DO783" s="104"/>
      <c r="DP783" s="104"/>
      <c r="DQ783" s="104"/>
      <c r="DR783" s="104"/>
      <c r="DS783" s="104"/>
      <c r="DT783" s="104"/>
      <c r="DU783" s="104"/>
      <c r="DV783" s="104"/>
      <c r="DW783" s="104"/>
      <c r="DX783" s="104"/>
      <c r="DY783" s="104"/>
      <c r="DZ783" s="104"/>
      <c r="EA783" s="104"/>
      <c r="EB783" s="104"/>
      <c r="EC783" s="104"/>
      <c r="ED783" s="104"/>
      <c r="EE783" s="104"/>
      <c r="EF783" s="104"/>
      <c r="EG783" s="104"/>
      <c r="EH783" s="104"/>
      <c r="EI783" s="104"/>
      <c r="EJ783" s="104"/>
      <c r="EK783" s="104"/>
      <c r="EL783" s="104"/>
      <c r="EM783" s="104"/>
      <c r="EN783" s="104"/>
      <c r="EO783" s="104"/>
      <c r="EP783" s="104"/>
      <c r="EQ783" s="104"/>
      <c r="ER783" s="104"/>
      <c r="ES783" s="104"/>
      <c r="ET783" s="104"/>
      <c r="EU783" s="104"/>
      <c r="EV783" s="104"/>
      <c r="EW783" s="104"/>
      <c r="EX783" s="104"/>
      <c r="EY783" s="104"/>
      <c r="EZ783" s="104"/>
      <c r="FA783" s="104"/>
      <c r="FB783" s="104"/>
      <c r="FC783" s="104"/>
      <c r="FD783" s="104"/>
      <c r="FE783" s="104"/>
      <c r="FF783" s="104"/>
      <c r="FG783" s="104"/>
      <c r="FH783" s="104"/>
      <c r="FI783" s="104"/>
      <c r="FJ783" s="104"/>
      <c r="FK783" s="104"/>
      <c r="FL783" s="104"/>
      <c r="FM783" s="104"/>
      <c r="FN783" s="104"/>
      <c r="FO783" s="104"/>
      <c r="FP783" s="104"/>
      <c r="FQ783" s="104"/>
      <c r="FR783" s="104"/>
      <c r="FS783" s="104"/>
      <c r="FT783" s="104"/>
      <c r="FU783" s="104"/>
      <c r="FV783" s="104"/>
      <c r="FW783" s="104"/>
      <c r="FX783" s="104"/>
      <c r="FY783" s="104"/>
      <c r="FZ783" s="104"/>
      <c r="GA783" s="104"/>
      <c r="GB783" s="104"/>
      <c r="GC783" s="104"/>
      <c r="GD783" s="104"/>
      <c r="GE783" s="104"/>
      <c r="GF783" s="104"/>
      <c r="GG783" s="104"/>
      <c r="GH783" s="104"/>
      <c r="GI783" s="104"/>
      <c r="GJ783" s="104"/>
      <c r="GK783" s="104"/>
      <c r="GL783" s="104"/>
      <c r="GM783" s="104"/>
      <c r="GN783" s="104"/>
      <c r="GO783" s="104"/>
      <c r="GP783" s="104"/>
      <c r="GQ783" s="104"/>
      <c r="GR783" s="104"/>
      <c r="GS783" s="104"/>
      <c r="GT783" s="104"/>
    </row>
    <row r="784" spans="8:202" s="6" customFormat="1">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104"/>
      <c r="AX784" s="104"/>
      <c r="AY784" s="104"/>
      <c r="AZ784" s="104"/>
      <c r="BA784" s="104"/>
      <c r="BB784" s="104"/>
      <c r="BC784" s="104"/>
      <c r="BD784" s="104"/>
      <c r="BE784" s="104"/>
      <c r="BF784" s="104"/>
      <c r="BG784" s="104"/>
      <c r="BH784" s="104"/>
      <c r="BI784" s="104"/>
      <c r="BJ784" s="104"/>
      <c r="BK784" s="104"/>
      <c r="BL784" s="104"/>
      <c r="BM784" s="104"/>
      <c r="BN784" s="104"/>
      <c r="BO784" s="104"/>
      <c r="BP784" s="104"/>
      <c r="BQ784" s="104"/>
      <c r="BR784" s="104"/>
      <c r="BS784" s="104"/>
      <c r="BT784" s="104"/>
      <c r="BU784" s="104"/>
      <c r="BV784" s="104"/>
      <c r="BW784" s="104"/>
      <c r="BX784" s="104"/>
      <c r="BY784" s="104"/>
      <c r="BZ784" s="104"/>
      <c r="CA784" s="104"/>
      <c r="CB784" s="104"/>
      <c r="CC784" s="104"/>
      <c r="CD784" s="104"/>
      <c r="CE784" s="104"/>
      <c r="CF784" s="104"/>
      <c r="CG784" s="104"/>
      <c r="CH784" s="104"/>
      <c r="CI784" s="104"/>
      <c r="CJ784" s="104"/>
      <c r="CK784" s="104"/>
      <c r="CL784" s="104"/>
      <c r="CM784" s="104"/>
      <c r="CN784" s="104"/>
      <c r="CO784" s="104"/>
      <c r="CP784" s="104"/>
      <c r="CQ784" s="104"/>
      <c r="CR784" s="104"/>
      <c r="CS784" s="104"/>
      <c r="CT784" s="104"/>
      <c r="CU784" s="104"/>
      <c r="CV784" s="104"/>
      <c r="CW784" s="104"/>
      <c r="CX784" s="104"/>
      <c r="CY784" s="104"/>
      <c r="CZ784" s="104"/>
      <c r="DA784" s="104"/>
      <c r="DB784" s="104"/>
      <c r="DC784" s="104"/>
      <c r="DD784" s="104"/>
      <c r="DE784" s="104"/>
      <c r="DF784" s="104"/>
      <c r="DG784" s="104"/>
      <c r="DH784" s="104"/>
      <c r="DI784" s="104"/>
      <c r="DJ784" s="104"/>
      <c r="DK784" s="104"/>
      <c r="DL784" s="104"/>
      <c r="DM784" s="104"/>
      <c r="DN784" s="104"/>
      <c r="DO784" s="104"/>
      <c r="DP784" s="104"/>
      <c r="DQ784" s="104"/>
      <c r="DR784" s="104"/>
      <c r="DS784" s="104"/>
      <c r="DT784" s="104"/>
      <c r="DU784" s="104"/>
      <c r="DV784" s="104"/>
      <c r="DW784" s="104"/>
      <c r="DX784" s="104"/>
      <c r="DY784" s="104"/>
      <c r="DZ784" s="104"/>
      <c r="EA784" s="104"/>
      <c r="EB784" s="104"/>
      <c r="EC784" s="104"/>
      <c r="ED784" s="104"/>
      <c r="EE784" s="104"/>
      <c r="EF784" s="104"/>
      <c r="EG784" s="104"/>
      <c r="EH784" s="104"/>
      <c r="EI784" s="104"/>
      <c r="EJ784" s="104"/>
      <c r="EK784" s="104"/>
      <c r="EL784" s="104"/>
      <c r="EM784" s="104"/>
      <c r="EN784" s="104"/>
      <c r="EO784" s="104"/>
      <c r="EP784" s="104"/>
      <c r="EQ784" s="104"/>
      <c r="ER784" s="104"/>
      <c r="ES784" s="104"/>
      <c r="ET784" s="104"/>
      <c r="EU784" s="104"/>
      <c r="EV784" s="104"/>
      <c r="EW784" s="104"/>
      <c r="EX784" s="104"/>
      <c r="EY784" s="104"/>
      <c r="EZ784" s="104"/>
      <c r="FA784" s="104"/>
      <c r="FB784" s="104"/>
      <c r="FC784" s="104"/>
      <c r="FD784" s="104"/>
      <c r="FE784" s="104"/>
      <c r="FF784" s="104"/>
      <c r="FG784" s="104"/>
      <c r="FH784" s="104"/>
      <c r="FI784" s="104"/>
      <c r="FJ784" s="104"/>
      <c r="FK784" s="104"/>
      <c r="FL784" s="104"/>
      <c r="FM784" s="104"/>
      <c r="FN784" s="104"/>
      <c r="FO784" s="104"/>
      <c r="FP784" s="104"/>
      <c r="FQ784" s="104"/>
      <c r="FR784" s="104"/>
      <c r="FS784" s="104"/>
      <c r="FT784" s="104"/>
      <c r="FU784" s="104"/>
      <c r="FV784" s="104"/>
      <c r="FW784" s="104"/>
      <c r="FX784" s="104"/>
      <c r="FY784" s="104"/>
      <c r="FZ784" s="104"/>
      <c r="GA784" s="104"/>
      <c r="GB784" s="104"/>
      <c r="GC784" s="104"/>
      <c r="GD784" s="104"/>
      <c r="GE784" s="104"/>
      <c r="GF784" s="104"/>
      <c r="GG784" s="104"/>
      <c r="GH784" s="104"/>
      <c r="GI784" s="104"/>
      <c r="GJ784" s="104"/>
      <c r="GK784" s="104"/>
      <c r="GL784" s="104"/>
      <c r="GM784" s="104"/>
      <c r="GN784" s="104"/>
      <c r="GO784" s="104"/>
      <c r="GP784" s="104"/>
      <c r="GQ784" s="104"/>
      <c r="GR784" s="104"/>
      <c r="GS784" s="104"/>
      <c r="GT784" s="104"/>
    </row>
    <row r="785" spans="8:202" s="6" customFormat="1">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104"/>
      <c r="AP785" s="104"/>
      <c r="AQ785" s="104"/>
      <c r="AR785" s="104"/>
      <c r="AS785" s="104"/>
      <c r="AT785" s="104"/>
      <c r="AU785" s="104"/>
      <c r="AV785" s="104"/>
      <c r="AW785" s="104"/>
      <c r="AX785" s="104"/>
      <c r="AY785" s="104"/>
      <c r="AZ785" s="104"/>
      <c r="BA785" s="104"/>
      <c r="BB785" s="104"/>
      <c r="BC785" s="104"/>
      <c r="BD785" s="104"/>
      <c r="BE785" s="104"/>
      <c r="BF785" s="104"/>
      <c r="BG785" s="104"/>
      <c r="BH785" s="104"/>
      <c r="BI785" s="104"/>
      <c r="BJ785" s="104"/>
      <c r="BK785" s="104"/>
      <c r="BL785" s="104"/>
      <c r="BM785" s="104"/>
      <c r="BN785" s="104"/>
      <c r="BO785" s="104"/>
      <c r="BP785" s="104"/>
      <c r="BQ785" s="104"/>
      <c r="BR785" s="104"/>
      <c r="BS785" s="104"/>
      <c r="BT785" s="104"/>
      <c r="BU785" s="104"/>
      <c r="BV785" s="104"/>
      <c r="BW785" s="104"/>
      <c r="BX785" s="104"/>
      <c r="BY785" s="104"/>
      <c r="BZ785" s="104"/>
      <c r="CA785" s="104"/>
      <c r="CB785" s="104"/>
      <c r="CC785" s="104"/>
      <c r="CD785" s="104"/>
      <c r="CE785" s="104"/>
      <c r="CF785" s="104"/>
      <c r="CG785" s="104"/>
      <c r="CH785" s="104"/>
      <c r="CI785" s="104"/>
      <c r="CJ785" s="104"/>
      <c r="CK785" s="104"/>
      <c r="CL785" s="104"/>
      <c r="CM785" s="104"/>
      <c r="CN785" s="104"/>
      <c r="CO785" s="104"/>
      <c r="CP785" s="104"/>
      <c r="CQ785" s="104"/>
      <c r="CR785" s="104"/>
      <c r="CS785" s="104"/>
      <c r="CT785" s="104"/>
      <c r="CU785" s="104"/>
      <c r="CV785" s="104"/>
      <c r="CW785" s="104"/>
      <c r="CX785" s="104"/>
      <c r="CY785" s="104"/>
      <c r="CZ785" s="104"/>
      <c r="DA785" s="104"/>
      <c r="DB785" s="104"/>
      <c r="DC785" s="104"/>
      <c r="DD785" s="104"/>
      <c r="DE785" s="104"/>
      <c r="DF785" s="104"/>
      <c r="DG785" s="104"/>
      <c r="DH785" s="104"/>
      <c r="DI785" s="104"/>
      <c r="DJ785" s="104"/>
      <c r="DK785" s="104"/>
      <c r="DL785" s="104"/>
      <c r="DM785" s="104"/>
      <c r="DN785" s="104"/>
      <c r="DO785" s="104"/>
      <c r="DP785" s="104"/>
      <c r="DQ785" s="104"/>
      <c r="DR785" s="104"/>
      <c r="DS785" s="104"/>
      <c r="DT785" s="104"/>
      <c r="DU785" s="104"/>
      <c r="DV785" s="104"/>
      <c r="DW785" s="104"/>
      <c r="DX785" s="104"/>
      <c r="DY785" s="104"/>
      <c r="DZ785" s="104"/>
      <c r="EA785" s="104"/>
      <c r="EB785" s="104"/>
      <c r="EC785" s="104"/>
      <c r="ED785" s="104"/>
      <c r="EE785" s="104"/>
      <c r="EF785" s="104"/>
      <c r="EG785" s="104"/>
      <c r="EH785" s="104"/>
      <c r="EI785" s="104"/>
      <c r="EJ785" s="104"/>
      <c r="EK785" s="104"/>
      <c r="EL785" s="104"/>
      <c r="EM785" s="104"/>
      <c r="EN785" s="104"/>
      <c r="EO785" s="104"/>
      <c r="EP785" s="104"/>
      <c r="EQ785" s="104"/>
      <c r="ER785" s="104"/>
      <c r="ES785" s="104"/>
      <c r="ET785" s="104"/>
      <c r="EU785" s="104"/>
      <c r="EV785" s="104"/>
      <c r="EW785" s="104"/>
      <c r="EX785" s="104"/>
      <c r="EY785" s="104"/>
      <c r="EZ785" s="104"/>
      <c r="FA785" s="104"/>
      <c r="FB785" s="104"/>
      <c r="FC785" s="104"/>
      <c r="FD785" s="104"/>
      <c r="FE785" s="104"/>
      <c r="FF785" s="104"/>
      <c r="FG785" s="104"/>
      <c r="FH785" s="104"/>
      <c r="FI785" s="104"/>
      <c r="FJ785" s="104"/>
      <c r="FK785" s="104"/>
      <c r="FL785" s="104"/>
      <c r="FM785" s="104"/>
      <c r="FN785" s="104"/>
      <c r="FO785" s="104"/>
      <c r="FP785" s="104"/>
      <c r="FQ785" s="104"/>
      <c r="FR785" s="104"/>
      <c r="FS785" s="104"/>
      <c r="FT785" s="104"/>
      <c r="FU785" s="104"/>
      <c r="FV785" s="104"/>
      <c r="FW785" s="104"/>
      <c r="FX785" s="104"/>
      <c r="FY785" s="104"/>
      <c r="FZ785" s="104"/>
      <c r="GA785" s="104"/>
      <c r="GB785" s="104"/>
      <c r="GC785" s="104"/>
      <c r="GD785" s="104"/>
      <c r="GE785" s="104"/>
      <c r="GF785" s="104"/>
      <c r="GG785" s="104"/>
      <c r="GH785" s="104"/>
      <c r="GI785" s="104"/>
      <c r="GJ785" s="104"/>
      <c r="GK785" s="104"/>
      <c r="GL785" s="104"/>
      <c r="GM785" s="104"/>
      <c r="GN785" s="104"/>
      <c r="GO785" s="104"/>
      <c r="GP785" s="104"/>
      <c r="GQ785" s="104"/>
      <c r="GR785" s="104"/>
      <c r="GS785" s="104"/>
      <c r="GT785" s="104"/>
    </row>
    <row r="786" spans="8:202" s="6" customFormat="1">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4"/>
      <c r="AY786" s="104"/>
      <c r="AZ786" s="104"/>
      <c r="BA786" s="104"/>
      <c r="BB786" s="104"/>
      <c r="BC786" s="104"/>
      <c r="BD786" s="104"/>
      <c r="BE786" s="104"/>
      <c r="BF786" s="104"/>
      <c r="BG786" s="104"/>
      <c r="BH786" s="104"/>
      <c r="BI786" s="104"/>
      <c r="BJ786" s="104"/>
      <c r="BK786" s="104"/>
      <c r="BL786" s="104"/>
      <c r="BM786" s="104"/>
      <c r="BN786" s="104"/>
      <c r="BO786" s="104"/>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c r="CJ786" s="104"/>
      <c r="CK786" s="104"/>
      <c r="CL786" s="104"/>
      <c r="CM786" s="104"/>
      <c r="CN786" s="104"/>
      <c r="CO786" s="104"/>
      <c r="CP786" s="104"/>
      <c r="CQ786" s="104"/>
      <c r="CR786" s="104"/>
      <c r="CS786" s="104"/>
      <c r="CT786" s="104"/>
      <c r="CU786" s="104"/>
      <c r="CV786" s="104"/>
      <c r="CW786" s="104"/>
      <c r="CX786" s="104"/>
      <c r="CY786" s="104"/>
      <c r="CZ786" s="104"/>
      <c r="DA786" s="104"/>
      <c r="DB786" s="104"/>
      <c r="DC786" s="104"/>
      <c r="DD786" s="104"/>
      <c r="DE786" s="104"/>
      <c r="DF786" s="104"/>
      <c r="DG786" s="104"/>
      <c r="DH786" s="104"/>
      <c r="DI786" s="104"/>
      <c r="DJ786" s="104"/>
      <c r="DK786" s="104"/>
      <c r="DL786" s="104"/>
      <c r="DM786" s="104"/>
      <c r="DN786" s="104"/>
      <c r="DO786" s="104"/>
      <c r="DP786" s="104"/>
      <c r="DQ786" s="104"/>
      <c r="DR786" s="104"/>
      <c r="DS786" s="104"/>
      <c r="DT786" s="104"/>
      <c r="DU786" s="104"/>
      <c r="DV786" s="104"/>
      <c r="DW786" s="104"/>
      <c r="DX786" s="104"/>
      <c r="DY786" s="104"/>
      <c r="DZ786" s="104"/>
      <c r="EA786" s="104"/>
      <c r="EB786" s="104"/>
      <c r="EC786" s="104"/>
      <c r="ED786" s="104"/>
      <c r="EE786" s="104"/>
      <c r="EF786" s="104"/>
      <c r="EG786" s="104"/>
      <c r="EH786" s="104"/>
      <c r="EI786" s="104"/>
      <c r="EJ786" s="104"/>
      <c r="EK786" s="104"/>
      <c r="EL786" s="104"/>
      <c r="EM786" s="104"/>
      <c r="EN786" s="104"/>
      <c r="EO786" s="104"/>
      <c r="EP786" s="104"/>
      <c r="EQ786" s="104"/>
      <c r="ER786" s="104"/>
      <c r="ES786" s="104"/>
      <c r="ET786" s="104"/>
      <c r="EU786" s="104"/>
      <c r="EV786" s="104"/>
      <c r="EW786" s="104"/>
      <c r="EX786" s="104"/>
      <c r="EY786" s="104"/>
      <c r="EZ786" s="104"/>
      <c r="FA786" s="104"/>
      <c r="FB786" s="104"/>
      <c r="FC786" s="104"/>
      <c r="FD786" s="104"/>
      <c r="FE786" s="104"/>
      <c r="FF786" s="104"/>
      <c r="FG786" s="104"/>
      <c r="FH786" s="104"/>
      <c r="FI786" s="104"/>
      <c r="FJ786" s="104"/>
      <c r="FK786" s="104"/>
      <c r="FL786" s="104"/>
      <c r="FM786" s="104"/>
      <c r="FN786" s="104"/>
      <c r="FO786" s="104"/>
      <c r="FP786" s="104"/>
      <c r="FQ786" s="104"/>
      <c r="FR786" s="104"/>
      <c r="FS786" s="104"/>
      <c r="FT786" s="104"/>
      <c r="FU786" s="104"/>
      <c r="FV786" s="104"/>
      <c r="FW786" s="104"/>
      <c r="FX786" s="104"/>
      <c r="FY786" s="104"/>
      <c r="FZ786" s="104"/>
      <c r="GA786" s="104"/>
      <c r="GB786" s="104"/>
      <c r="GC786" s="104"/>
      <c r="GD786" s="104"/>
      <c r="GE786" s="104"/>
      <c r="GF786" s="104"/>
      <c r="GG786" s="104"/>
      <c r="GH786" s="104"/>
      <c r="GI786" s="104"/>
      <c r="GJ786" s="104"/>
      <c r="GK786" s="104"/>
      <c r="GL786" s="104"/>
      <c r="GM786" s="104"/>
      <c r="GN786" s="104"/>
      <c r="GO786" s="104"/>
      <c r="GP786" s="104"/>
      <c r="GQ786" s="104"/>
      <c r="GR786" s="104"/>
      <c r="GS786" s="104"/>
      <c r="GT786" s="104"/>
    </row>
    <row r="787" spans="8:202" s="6" customFormat="1">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c r="AV787" s="104"/>
      <c r="AW787" s="104"/>
      <c r="AX787" s="104"/>
      <c r="AY787" s="104"/>
      <c r="AZ787" s="104"/>
      <c r="BA787" s="104"/>
      <c r="BB787" s="104"/>
      <c r="BC787" s="104"/>
      <c r="BD787" s="104"/>
      <c r="BE787" s="104"/>
      <c r="BF787" s="104"/>
      <c r="BG787" s="104"/>
      <c r="BH787" s="104"/>
      <c r="BI787" s="104"/>
      <c r="BJ787" s="104"/>
      <c r="BK787" s="104"/>
      <c r="BL787" s="104"/>
      <c r="BM787" s="104"/>
      <c r="BN787" s="104"/>
      <c r="BO787" s="104"/>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c r="CJ787" s="104"/>
      <c r="CK787" s="104"/>
      <c r="CL787" s="104"/>
      <c r="CM787" s="104"/>
      <c r="CN787" s="104"/>
      <c r="CO787" s="104"/>
      <c r="CP787" s="104"/>
      <c r="CQ787" s="104"/>
      <c r="CR787" s="104"/>
      <c r="CS787" s="104"/>
      <c r="CT787" s="104"/>
      <c r="CU787" s="104"/>
      <c r="CV787" s="104"/>
      <c r="CW787" s="104"/>
      <c r="CX787" s="104"/>
      <c r="CY787" s="104"/>
      <c r="CZ787" s="104"/>
      <c r="DA787" s="104"/>
      <c r="DB787" s="104"/>
      <c r="DC787" s="104"/>
      <c r="DD787" s="104"/>
      <c r="DE787" s="104"/>
      <c r="DF787" s="104"/>
      <c r="DG787" s="104"/>
      <c r="DH787" s="104"/>
      <c r="DI787" s="104"/>
      <c r="DJ787" s="104"/>
      <c r="DK787" s="104"/>
      <c r="DL787" s="104"/>
      <c r="DM787" s="104"/>
      <c r="DN787" s="104"/>
      <c r="DO787" s="104"/>
      <c r="DP787" s="104"/>
      <c r="DQ787" s="104"/>
      <c r="DR787" s="104"/>
      <c r="DS787" s="104"/>
      <c r="DT787" s="104"/>
      <c r="DU787" s="104"/>
      <c r="DV787" s="104"/>
      <c r="DW787" s="104"/>
      <c r="DX787" s="104"/>
      <c r="DY787" s="104"/>
      <c r="DZ787" s="104"/>
      <c r="EA787" s="104"/>
      <c r="EB787" s="104"/>
      <c r="EC787" s="104"/>
      <c r="ED787" s="104"/>
      <c r="EE787" s="104"/>
      <c r="EF787" s="104"/>
      <c r="EG787" s="104"/>
      <c r="EH787" s="104"/>
      <c r="EI787" s="104"/>
      <c r="EJ787" s="104"/>
      <c r="EK787" s="104"/>
      <c r="EL787" s="104"/>
      <c r="EM787" s="104"/>
      <c r="EN787" s="104"/>
      <c r="EO787" s="104"/>
      <c r="EP787" s="104"/>
      <c r="EQ787" s="104"/>
      <c r="ER787" s="104"/>
      <c r="ES787" s="104"/>
      <c r="ET787" s="104"/>
      <c r="EU787" s="104"/>
      <c r="EV787" s="104"/>
      <c r="EW787" s="104"/>
      <c r="EX787" s="104"/>
      <c r="EY787" s="104"/>
      <c r="EZ787" s="104"/>
      <c r="FA787" s="104"/>
      <c r="FB787" s="104"/>
      <c r="FC787" s="104"/>
      <c r="FD787" s="104"/>
      <c r="FE787" s="104"/>
      <c r="FF787" s="104"/>
      <c r="FG787" s="104"/>
      <c r="FH787" s="104"/>
      <c r="FI787" s="104"/>
      <c r="FJ787" s="104"/>
      <c r="FK787" s="104"/>
      <c r="FL787" s="104"/>
      <c r="FM787" s="104"/>
      <c r="FN787" s="104"/>
      <c r="FO787" s="104"/>
      <c r="FP787" s="104"/>
      <c r="FQ787" s="104"/>
      <c r="FR787" s="104"/>
      <c r="FS787" s="104"/>
      <c r="FT787" s="104"/>
      <c r="FU787" s="104"/>
      <c r="FV787" s="104"/>
      <c r="FW787" s="104"/>
      <c r="FX787" s="104"/>
      <c r="FY787" s="104"/>
      <c r="FZ787" s="104"/>
      <c r="GA787" s="104"/>
      <c r="GB787" s="104"/>
      <c r="GC787" s="104"/>
      <c r="GD787" s="104"/>
      <c r="GE787" s="104"/>
      <c r="GF787" s="104"/>
      <c r="GG787" s="104"/>
      <c r="GH787" s="104"/>
      <c r="GI787" s="104"/>
      <c r="GJ787" s="104"/>
      <c r="GK787" s="104"/>
      <c r="GL787" s="104"/>
      <c r="GM787" s="104"/>
      <c r="GN787" s="104"/>
      <c r="GO787" s="104"/>
      <c r="GP787" s="104"/>
      <c r="GQ787" s="104"/>
      <c r="GR787" s="104"/>
      <c r="GS787" s="104"/>
      <c r="GT787" s="104"/>
    </row>
    <row r="788" spans="8:202" s="6" customFormat="1">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4"/>
      <c r="BK788" s="104"/>
      <c r="BL788" s="104"/>
      <c r="BM788" s="104"/>
      <c r="BN788" s="104"/>
      <c r="BO788" s="104"/>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c r="CJ788" s="104"/>
      <c r="CK788" s="104"/>
      <c r="CL788" s="104"/>
      <c r="CM788" s="104"/>
      <c r="CN788" s="104"/>
      <c r="CO788" s="104"/>
      <c r="CP788" s="104"/>
      <c r="CQ788" s="104"/>
      <c r="CR788" s="104"/>
      <c r="CS788" s="104"/>
      <c r="CT788" s="104"/>
      <c r="CU788" s="104"/>
      <c r="CV788" s="104"/>
      <c r="CW788" s="104"/>
      <c r="CX788" s="104"/>
      <c r="CY788" s="104"/>
      <c r="CZ788" s="104"/>
      <c r="DA788" s="104"/>
      <c r="DB788" s="104"/>
      <c r="DC788" s="104"/>
      <c r="DD788" s="104"/>
      <c r="DE788" s="104"/>
      <c r="DF788" s="104"/>
      <c r="DG788" s="104"/>
      <c r="DH788" s="104"/>
      <c r="DI788" s="104"/>
      <c r="DJ788" s="104"/>
      <c r="DK788" s="104"/>
      <c r="DL788" s="104"/>
      <c r="DM788" s="104"/>
      <c r="DN788" s="104"/>
      <c r="DO788" s="104"/>
      <c r="DP788" s="104"/>
      <c r="DQ788" s="104"/>
      <c r="DR788" s="104"/>
      <c r="DS788" s="104"/>
      <c r="DT788" s="104"/>
      <c r="DU788" s="104"/>
      <c r="DV788" s="104"/>
      <c r="DW788" s="104"/>
      <c r="DX788" s="104"/>
      <c r="DY788" s="104"/>
      <c r="DZ788" s="104"/>
      <c r="EA788" s="104"/>
      <c r="EB788" s="104"/>
      <c r="EC788" s="104"/>
      <c r="ED788" s="104"/>
      <c r="EE788" s="104"/>
      <c r="EF788" s="104"/>
      <c r="EG788" s="104"/>
      <c r="EH788" s="104"/>
      <c r="EI788" s="104"/>
      <c r="EJ788" s="104"/>
      <c r="EK788" s="104"/>
      <c r="EL788" s="104"/>
      <c r="EM788" s="104"/>
      <c r="EN788" s="104"/>
      <c r="EO788" s="104"/>
      <c r="EP788" s="104"/>
      <c r="EQ788" s="104"/>
      <c r="ER788" s="104"/>
      <c r="ES788" s="104"/>
      <c r="ET788" s="104"/>
      <c r="EU788" s="104"/>
      <c r="EV788" s="104"/>
      <c r="EW788" s="104"/>
      <c r="EX788" s="104"/>
      <c r="EY788" s="104"/>
      <c r="EZ788" s="104"/>
      <c r="FA788" s="104"/>
      <c r="FB788" s="104"/>
      <c r="FC788" s="104"/>
      <c r="FD788" s="104"/>
      <c r="FE788" s="104"/>
      <c r="FF788" s="104"/>
      <c r="FG788" s="104"/>
      <c r="FH788" s="104"/>
      <c r="FI788" s="104"/>
      <c r="FJ788" s="104"/>
      <c r="FK788" s="104"/>
      <c r="FL788" s="104"/>
      <c r="FM788" s="104"/>
      <c r="FN788" s="104"/>
      <c r="FO788" s="104"/>
      <c r="FP788" s="104"/>
      <c r="FQ788" s="104"/>
      <c r="FR788" s="104"/>
      <c r="FS788" s="104"/>
      <c r="FT788" s="104"/>
      <c r="FU788" s="104"/>
      <c r="FV788" s="104"/>
      <c r="FW788" s="104"/>
      <c r="FX788" s="104"/>
      <c r="FY788" s="104"/>
      <c r="FZ788" s="104"/>
      <c r="GA788" s="104"/>
      <c r="GB788" s="104"/>
      <c r="GC788" s="104"/>
      <c r="GD788" s="104"/>
      <c r="GE788" s="104"/>
      <c r="GF788" s="104"/>
      <c r="GG788" s="104"/>
      <c r="GH788" s="104"/>
      <c r="GI788" s="104"/>
      <c r="GJ788" s="104"/>
      <c r="GK788" s="104"/>
      <c r="GL788" s="104"/>
      <c r="GM788" s="104"/>
      <c r="GN788" s="104"/>
      <c r="GO788" s="104"/>
      <c r="GP788" s="104"/>
      <c r="GQ788" s="104"/>
      <c r="GR788" s="104"/>
      <c r="GS788" s="104"/>
      <c r="GT788" s="104"/>
    </row>
    <row r="789" spans="8:202" s="6" customFormat="1">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4"/>
      <c r="BA789" s="104"/>
      <c r="BB789" s="104"/>
      <c r="BC789" s="104"/>
      <c r="BD789" s="104"/>
      <c r="BE789" s="104"/>
      <c r="BF789" s="104"/>
      <c r="BG789" s="104"/>
      <c r="BH789" s="104"/>
      <c r="BI789" s="104"/>
      <c r="BJ789" s="104"/>
      <c r="BK789" s="104"/>
      <c r="BL789" s="104"/>
      <c r="BM789" s="104"/>
      <c r="BN789" s="104"/>
      <c r="BO789" s="104"/>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c r="CJ789" s="104"/>
      <c r="CK789" s="104"/>
      <c r="CL789" s="104"/>
      <c r="CM789" s="104"/>
      <c r="CN789" s="104"/>
      <c r="CO789" s="104"/>
      <c r="CP789" s="104"/>
      <c r="CQ789" s="104"/>
      <c r="CR789" s="104"/>
      <c r="CS789" s="104"/>
      <c r="CT789" s="104"/>
      <c r="CU789" s="104"/>
      <c r="CV789" s="104"/>
      <c r="CW789" s="104"/>
      <c r="CX789" s="104"/>
      <c r="CY789" s="104"/>
      <c r="CZ789" s="104"/>
      <c r="DA789" s="104"/>
      <c r="DB789" s="104"/>
      <c r="DC789" s="104"/>
      <c r="DD789" s="104"/>
      <c r="DE789" s="104"/>
      <c r="DF789" s="104"/>
      <c r="DG789" s="104"/>
      <c r="DH789" s="104"/>
      <c r="DI789" s="104"/>
      <c r="DJ789" s="104"/>
      <c r="DK789" s="104"/>
      <c r="DL789" s="104"/>
      <c r="DM789" s="104"/>
      <c r="DN789" s="104"/>
      <c r="DO789" s="104"/>
      <c r="DP789" s="104"/>
      <c r="DQ789" s="104"/>
      <c r="DR789" s="104"/>
      <c r="DS789" s="104"/>
      <c r="DT789" s="104"/>
      <c r="DU789" s="104"/>
      <c r="DV789" s="104"/>
      <c r="DW789" s="104"/>
      <c r="DX789" s="104"/>
      <c r="DY789" s="104"/>
      <c r="DZ789" s="104"/>
      <c r="EA789" s="104"/>
      <c r="EB789" s="104"/>
      <c r="EC789" s="104"/>
      <c r="ED789" s="104"/>
      <c r="EE789" s="104"/>
      <c r="EF789" s="104"/>
      <c r="EG789" s="104"/>
      <c r="EH789" s="104"/>
      <c r="EI789" s="104"/>
      <c r="EJ789" s="104"/>
      <c r="EK789" s="104"/>
      <c r="EL789" s="104"/>
      <c r="EM789" s="104"/>
      <c r="EN789" s="104"/>
      <c r="EO789" s="104"/>
      <c r="EP789" s="104"/>
      <c r="EQ789" s="104"/>
      <c r="ER789" s="104"/>
      <c r="ES789" s="104"/>
      <c r="ET789" s="104"/>
      <c r="EU789" s="104"/>
      <c r="EV789" s="104"/>
      <c r="EW789" s="104"/>
      <c r="EX789" s="104"/>
      <c r="EY789" s="104"/>
      <c r="EZ789" s="104"/>
      <c r="FA789" s="104"/>
      <c r="FB789" s="104"/>
      <c r="FC789" s="104"/>
      <c r="FD789" s="104"/>
      <c r="FE789" s="104"/>
      <c r="FF789" s="104"/>
      <c r="FG789" s="104"/>
      <c r="FH789" s="104"/>
      <c r="FI789" s="104"/>
      <c r="FJ789" s="104"/>
      <c r="FK789" s="104"/>
      <c r="FL789" s="104"/>
      <c r="FM789" s="104"/>
      <c r="FN789" s="104"/>
      <c r="FO789" s="104"/>
      <c r="FP789" s="104"/>
      <c r="FQ789" s="104"/>
      <c r="FR789" s="104"/>
      <c r="FS789" s="104"/>
      <c r="FT789" s="104"/>
      <c r="FU789" s="104"/>
      <c r="FV789" s="104"/>
      <c r="FW789" s="104"/>
      <c r="FX789" s="104"/>
      <c r="FY789" s="104"/>
      <c r="FZ789" s="104"/>
      <c r="GA789" s="104"/>
      <c r="GB789" s="104"/>
      <c r="GC789" s="104"/>
      <c r="GD789" s="104"/>
      <c r="GE789" s="104"/>
      <c r="GF789" s="104"/>
      <c r="GG789" s="104"/>
      <c r="GH789" s="104"/>
      <c r="GI789" s="104"/>
      <c r="GJ789" s="104"/>
      <c r="GK789" s="104"/>
      <c r="GL789" s="104"/>
      <c r="GM789" s="104"/>
      <c r="GN789" s="104"/>
      <c r="GO789" s="104"/>
      <c r="GP789" s="104"/>
      <c r="GQ789" s="104"/>
      <c r="GR789" s="104"/>
      <c r="GS789" s="104"/>
      <c r="GT789" s="104"/>
    </row>
    <row r="790" spans="8:202" s="6" customFormat="1">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c r="AJ790" s="104"/>
      <c r="AK790" s="104"/>
      <c r="AL790" s="104"/>
      <c r="AM790" s="104"/>
      <c r="AN790" s="104"/>
      <c r="AO790" s="104"/>
      <c r="AP790" s="104"/>
      <c r="AQ790" s="104"/>
      <c r="AR790" s="104"/>
      <c r="AS790" s="104"/>
      <c r="AT790" s="104"/>
      <c r="AU790" s="104"/>
      <c r="AV790" s="104"/>
      <c r="AW790" s="104"/>
      <c r="AX790" s="104"/>
      <c r="AY790" s="104"/>
      <c r="AZ790" s="104"/>
      <c r="BA790" s="104"/>
      <c r="BB790" s="104"/>
      <c r="BC790" s="104"/>
      <c r="BD790" s="104"/>
      <c r="BE790" s="104"/>
      <c r="BF790" s="104"/>
      <c r="BG790" s="104"/>
      <c r="BH790" s="104"/>
      <c r="BI790" s="104"/>
      <c r="BJ790" s="104"/>
      <c r="BK790" s="104"/>
      <c r="BL790" s="104"/>
      <c r="BM790" s="104"/>
      <c r="BN790" s="104"/>
      <c r="BO790" s="104"/>
      <c r="BP790" s="104"/>
      <c r="BQ790" s="104"/>
      <c r="BR790" s="104"/>
      <c r="BS790" s="104"/>
      <c r="BT790" s="104"/>
      <c r="BU790" s="104"/>
      <c r="BV790" s="104"/>
      <c r="BW790" s="104"/>
      <c r="BX790" s="104"/>
      <c r="BY790" s="104"/>
      <c r="BZ790" s="104"/>
      <c r="CA790" s="104"/>
      <c r="CB790" s="104"/>
      <c r="CC790" s="104"/>
      <c r="CD790" s="104"/>
      <c r="CE790" s="104"/>
      <c r="CF790" s="104"/>
      <c r="CG790" s="104"/>
      <c r="CH790" s="104"/>
      <c r="CI790" s="104"/>
      <c r="CJ790" s="104"/>
      <c r="CK790" s="104"/>
      <c r="CL790" s="104"/>
      <c r="CM790" s="104"/>
      <c r="CN790" s="104"/>
      <c r="CO790" s="104"/>
      <c r="CP790" s="104"/>
      <c r="CQ790" s="104"/>
      <c r="CR790" s="104"/>
      <c r="CS790" s="104"/>
      <c r="CT790" s="104"/>
      <c r="CU790" s="104"/>
      <c r="CV790" s="104"/>
      <c r="CW790" s="104"/>
      <c r="CX790" s="104"/>
      <c r="CY790" s="104"/>
      <c r="CZ790" s="104"/>
      <c r="DA790" s="104"/>
      <c r="DB790" s="104"/>
      <c r="DC790" s="104"/>
      <c r="DD790" s="104"/>
      <c r="DE790" s="104"/>
      <c r="DF790" s="104"/>
      <c r="DG790" s="104"/>
      <c r="DH790" s="104"/>
      <c r="DI790" s="104"/>
      <c r="DJ790" s="104"/>
      <c r="DK790" s="104"/>
      <c r="DL790" s="104"/>
      <c r="DM790" s="104"/>
      <c r="DN790" s="104"/>
      <c r="DO790" s="104"/>
      <c r="DP790" s="104"/>
      <c r="DQ790" s="104"/>
      <c r="DR790" s="104"/>
      <c r="DS790" s="104"/>
      <c r="DT790" s="104"/>
      <c r="DU790" s="104"/>
      <c r="DV790" s="104"/>
      <c r="DW790" s="104"/>
      <c r="DX790" s="104"/>
      <c r="DY790" s="104"/>
      <c r="DZ790" s="104"/>
      <c r="EA790" s="104"/>
      <c r="EB790" s="104"/>
      <c r="EC790" s="104"/>
      <c r="ED790" s="104"/>
      <c r="EE790" s="104"/>
      <c r="EF790" s="104"/>
      <c r="EG790" s="104"/>
      <c r="EH790" s="104"/>
      <c r="EI790" s="104"/>
      <c r="EJ790" s="104"/>
      <c r="EK790" s="104"/>
      <c r="EL790" s="104"/>
      <c r="EM790" s="104"/>
      <c r="EN790" s="104"/>
      <c r="EO790" s="104"/>
      <c r="EP790" s="104"/>
      <c r="EQ790" s="104"/>
      <c r="ER790" s="104"/>
      <c r="ES790" s="104"/>
      <c r="ET790" s="104"/>
      <c r="EU790" s="104"/>
      <c r="EV790" s="104"/>
      <c r="EW790" s="104"/>
      <c r="EX790" s="104"/>
      <c r="EY790" s="104"/>
      <c r="EZ790" s="104"/>
      <c r="FA790" s="104"/>
      <c r="FB790" s="104"/>
      <c r="FC790" s="104"/>
      <c r="FD790" s="104"/>
      <c r="FE790" s="104"/>
      <c r="FF790" s="104"/>
      <c r="FG790" s="104"/>
      <c r="FH790" s="104"/>
      <c r="FI790" s="104"/>
      <c r="FJ790" s="104"/>
      <c r="FK790" s="104"/>
      <c r="FL790" s="104"/>
      <c r="FM790" s="104"/>
      <c r="FN790" s="104"/>
      <c r="FO790" s="104"/>
      <c r="FP790" s="104"/>
      <c r="FQ790" s="104"/>
      <c r="FR790" s="104"/>
      <c r="FS790" s="104"/>
      <c r="FT790" s="104"/>
      <c r="FU790" s="104"/>
      <c r="FV790" s="104"/>
      <c r="FW790" s="104"/>
      <c r="FX790" s="104"/>
      <c r="FY790" s="104"/>
      <c r="FZ790" s="104"/>
      <c r="GA790" s="104"/>
      <c r="GB790" s="104"/>
      <c r="GC790" s="104"/>
      <c r="GD790" s="104"/>
      <c r="GE790" s="104"/>
      <c r="GF790" s="104"/>
      <c r="GG790" s="104"/>
      <c r="GH790" s="104"/>
      <c r="GI790" s="104"/>
      <c r="GJ790" s="104"/>
      <c r="GK790" s="104"/>
      <c r="GL790" s="104"/>
      <c r="GM790" s="104"/>
      <c r="GN790" s="104"/>
      <c r="GO790" s="104"/>
      <c r="GP790" s="104"/>
      <c r="GQ790" s="104"/>
      <c r="GR790" s="104"/>
      <c r="GS790" s="104"/>
      <c r="GT790" s="104"/>
    </row>
    <row r="791" spans="8:202" s="6" customFormat="1">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04"/>
      <c r="AM791" s="104"/>
      <c r="AN791" s="104"/>
      <c r="AO791" s="104"/>
      <c r="AP791" s="104"/>
      <c r="AQ791" s="104"/>
      <c r="AR791" s="104"/>
      <c r="AS791" s="104"/>
      <c r="AT791" s="104"/>
      <c r="AU791" s="104"/>
      <c r="AV791" s="104"/>
      <c r="AW791" s="104"/>
      <c r="AX791" s="104"/>
      <c r="AY791" s="104"/>
      <c r="AZ791" s="104"/>
      <c r="BA791" s="104"/>
      <c r="BB791" s="104"/>
      <c r="BC791" s="104"/>
      <c r="BD791" s="104"/>
      <c r="BE791" s="104"/>
      <c r="BF791" s="104"/>
      <c r="BG791" s="104"/>
      <c r="BH791" s="104"/>
      <c r="BI791" s="104"/>
      <c r="BJ791" s="104"/>
      <c r="BK791" s="104"/>
      <c r="BL791" s="104"/>
      <c r="BM791" s="104"/>
      <c r="BN791" s="104"/>
      <c r="BO791" s="104"/>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c r="CJ791" s="104"/>
      <c r="CK791" s="104"/>
      <c r="CL791" s="104"/>
      <c r="CM791" s="104"/>
      <c r="CN791" s="104"/>
      <c r="CO791" s="104"/>
      <c r="CP791" s="104"/>
      <c r="CQ791" s="104"/>
      <c r="CR791" s="104"/>
      <c r="CS791" s="104"/>
      <c r="CT791" s="104"/>
      <c r="CU791" s="104"/>
      <c r="CV791" s="104"/>
      <c r="CW791" s="104"/>
      <c r="CX791" s="104"/>
      <c r="CY791" s="104"/>
      <c r="CZ791" s="104"/>
      <c r="DA791" s="104"/>
      <c r="DB791" s="104"/>
      <c r="DC791" s="104"/>
      <c r="DD791" s="104"/>
      <c r="DE791" s="104"/>
      <c r="DF791" s="104"/>
      <c r="DG791" s="104"/>
      <c r="DH791" s="104"/>
      <c r="DI791" s="104"/>
      <c r="DJ791" s="104"/>
      <c r="DK791" s="104"/>
      <c r="DL791" s="104"/>
      <c r="DM791" s="104"/>
      <c r="DN791" s="104"/>
      <c r="DO791" s="104"/>
      <c r="DP791" s="104"/>
      <c r="DQ791" s="104"/>
      <c r="DR791" s="104"/>
      <c r="DS791" s="104"/>
      <c r="DT791" s="104"/>
      <c r="DU791" s="104"/>
      <c r="DV791" s="104"/>
      <c r="DW791" s="104"/>
      <c r="DX791" s="104"/>
      <c r="DY791" s="104"/>
      <c r="DZ791" s="104"/>
      <c r="EA791" s="104"/>
      <c r="EB791" s="104"/>
      <c r="EC791" s="104"/>
      <c r="ED791" s="104"/>
      <c r="EE791" s="104"/>
      <c r="EF791" s="104"/>
      <c r="EG791" s="104"/>
      <c r="EH791" s="104"/>
      <c r="EI791" s="104"/>
      <c r="EJ791" s="104"/>
      <c r="EK791" s="104"/>
      <c r="EL791" s="104"/>
      <c r="EM791" s="104"/>
      <c r="EN791" s="104"/>
      <c r="EO791" s="104"/>
      <c r="EP791" s="104"/>
      <c r="EQ791" s="104"/>
      <c r="ER791" s="104"/>
      <c r="ES791" s="104"/>
      <c r="ET791" s="104"/>
      <c r="EU791" s="104"/>
      <c r="EV791" s="104"/>
      <c r="EW791" s="104"/>
      <c r="EX791" s="104"/>
      <c r="EY791" s="104"/>
      <c r="EZ791" s="104"/>
      <c r="FA791" s="104"/>
      <c r="FB791" s="104"/>
      <c r="FC791" s="104"/>
      <c r="FD791" s="104"/>
      <c r="FE791" s="104"/>
      <c r="FF791" s="104"/>
      <c r="FG791" s="104"/>
      <c r="FH791" s="104"/>
      <c r="FI791" s="104"/>
      <c r="FJ791" s="104"/>
      <c r="FK791" s="104"/>
      <c r="FL791" s="104"/>
      <c r="FM791" s="104"/>
      <c r="FN791" s="104"/>
      <c r="FO791" s="104"/>
      <c r="FP791" s="104"/>
      <c r="FQ791" s="104"/>
      <c r="FR791" s="104"/>
      <c r="FS791" s="104"/>
      <c r="FT791" s="104"/>
      <c r="FU791" s="104"/>
      <c r="FV791" s="104"/>
      <c r="FW791" s="104"/>
      <c r="FX791" s="104"/>
      <c r="FY791" s="104"/>
      <c r="FZ791" s="104"/>
      <c r="GA791" s="104"/>
      <c r="GB791" s="104"/>
      <c r="GC791" s="104"/>
      <c r="GD791" s="104"/>
      <c r="GE791" s="104"/>
      <c r="GF791" s="104"/>
      <c r="GG791" s="104"/>
      <c r="GH791" s="104"/>
      <c r="GI791" s="104"/>
      <c r="GJ791" s="104"/>
      <c r="GK791" s="104"/>
      <c r="GL791" s="104"/>
      <c r="GM791" s="104"/>
      <c r="GN791" s="104"/>
      <c r="GO791" s="104"/>
      <c r="GP791" s="104"/>
      <c r="GQ791" s="104"/>
      <c r="GR791" s="104"/>
      <c r="GS791" s="104"/>
      <c r="GT791" s="104"/>
    </row>
    <row r="792" spans="8:202" s="6" customFormat="1">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c r="AJ792" s="104"/>
      <c r="AK792" s="104"/>
      <c r="AL792" s="104"/>
      <c r="AM792" s="104"/>
      <c r="AN792" s="104"/>
      <c r="AO792" s="104"/>
      <c r="AP792" s="104"/>
      <c r="AQ792" s="104"/>
      <c r="AR792" s="104"/>
      <c r="AS792" s="104"/>
      <c r="AT792" s="104"/>
      <c r="AU792" s="104"/>
      <c r="AV792" s="104"/>
      <c r="AW792" s="104"/>
      <c r="AX792" s="104"/>
      <c r="AY792" s="104"/>
      <c r="AZ792" s="104"/>
      <c r="BA792" s="104"/>
      <c r="BB792" s="104"/>
      <c r="BC792" s="104"/>
      <c r="BD792" s="104"/>
      <c r="BE792" s="104"/>
      <c r="BF792" s="104"/>
      <c r="BG792" s="104"/>
      <c r="BH792" s="104"/>
      <c r="BI792" s="104"/>
      <c r="BJ792" s="104"/>
      <c r="BK792" s="104"/>
      <c r="BL792" s="104"/>
      <c r="BM792" s="104"/>
      <c r="BN792" s="104"/>
      <c r="BO792" s="104"/>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c r="CJ792" s="104"/>
      <c r="CK792" s="104"/>
      <c r="CL792" s="104"/>
      <c r="CM792" s="104"/>
      <c r="CN792" s="104"/>
      <c r="CO792" s="104"/>
      <c r="CP792" s="104"/>
      <c r="CQ792" s="104"/>
      <c r="CR792" s="104"/>
      <c r="CS792" s="104"/>
      <c r="CT792" s="104"/>
      <c r="CU792" s="104"/>
      <c r="CV792" s="104"/>
      <c r="CW792" s="104"/>
      <c r="CX792" s="104"/>
      <c r="CY792" s="104"/>
      <c r="CZ792" s="104"/>
      <c r="DA792" s="104"/>
      <c r="DB792" s="104"/>
      <c r="DC792" s="104"/>
      <c r="DD792" s="104"/>
      <c r="DE792" s="104"/>
      <c r="DF792" s="104"/>
      <c r="DG792" s="104"/>
      <c r="DH792" s="104"/>
      <c r="DI792" s="104"/>
      <c r="DJ792" s="104"/>
      <c r="DK792" s="104"/>
      <c r="DL792" s="104"/>
      <c r="DM792" s="104"/>
      <c r="DN792" s="104"/>
      <c r="DO792" s="104"/>
      <c r="DP792" s="104"/>
      <c r="DQ792" s="104"/>
      <c r="DR792" s="104"/>
      <c r="DS792" s="104"/>
      <c r="DT792" s="104"/>
      <c r="DU792" s="104"/>
      <c r="DV792" s="104"/>
      <c r="DW792" s="104"/>
      <c r="DX792" s="104"/>
      <c r="DY792" s="104"/>
      <c r="DZ792" s="104"/>
      <c r="EA792" s="104"/>
      <c r="EB792" s="104"/>
      <c r="EC792" s="104"/>
      <c r="ED792" s="104"/>
      <c r="EE792" s="104"/>
      <c r="EF792" s="104"/>
      <c r="EG792" s="104"/>
      <c r="EH792" s="104"/>
      <c r="EI792" s="104"/>
      <c r="EJ792" s="104"/>
      <c r="EK792" s="104"/>
      <c r="EL792" s="104"/>
      <c r="EM792" s="104"/>
      <c r="EN792" s="104"/>
      <c r="EO792" s="104"/>
      <c r="EP792" s="104"/>
      <c r="EQ792" s="104"/>
      <c r="ER792" s="104"/>
      <c r="ES792" s="104"/>
      <c r="ET792" s="104"/>
      <c r="EU792" s="104"/>
      <c r="EV792" s="104"/>
      <c r="EW792" s="104"/>
      <c r="EX792" s="104"/>
      <c r="EY792" s="104"/>
      <c r="EZ792" s="104"/>
      <c r="FA792" s="104"/>
      <c r="FB792" s="104"/>
      <c r="FC792" s="104"/>
      <c r="FD792" s="104"/>
      <c r="FE792" s="104"/>
      <c r="FF792" s="104"/>
      <c r="FG792" s="104"/>
      <c r="FH792" s="104"/>
      <c r="FI792" s="104"/>
      <c r="FJ792" s="104"/>
      <c r="FK792" s="104"/>
      <c r="FL792" s="104"/>
      <c r="FM792" s="104"/>
      <c r="FN792" s="104"/>
      <c r="FO792" s="104"/>
      <c r="FP792" s="104"/>
      <c r="FQ792" s="104"/>
      <c r="FR792" s="104"/>
      <c r="FS792" s="104"/>
      <c r="FT792" s="104"/>
      <c r="FU792" s="104"/>
      <c r="FV792" s="104"/>
      <c r="FW792" s="104"/>
      <c r="FX792" s="104"/>
      <c r="FY792" s="104"/>
      <c r="FZ792" s="104"/>
      <c r="GA792" s="104"/>
      <c r="GB792" s="104"/>
      <c r="GC792" s="104"/>
      <c r="GD792" s="104"/>
      <c r="GE792" s="104"/>
      <c r="GF792" s="104"/>
      <c r="GG792" s="104"/>
      <c r="GH792" s="104"/>
      <c r="GI792" s="104"/>
      <c r="GJ792" s="104"/>
      <c r="GK792" s="104"/>
      <c r="GL792" s="104"/>
      <c r="GM792" s="104"/>
      <c r="GN792" s="104"/>
      <c r="GO792" s="104"/>
      <c r="GP792" s="104"/>
      <c r="GQ792" s="104"/>
      <c r="GR792" s="104"/>
      <c r="GS792" s="104"/>
      <c r="GT792" s="104"/>
    </row>
    <row r="793" spans="8:202" s="6" customFormat="1">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c r="AG793" s="104"/>
      <c r="AH793" s="104"/>
      <c r="AI793" s="104"/>
      <c r="AJ793" s="104"/>
      <c r="AK793" s="104"/>
      <c r="AL793" s="104"/>
      <c r="AM793" s="104"/>
      <c r="AN793" s="104"/>
      <c r="AO793" s="104"/>
      <c r="AP793" s="104"/>
      <c r="AQ793" s="104"/>
      <c r="AR793" s="104"/>
      <c r="AS793" s="104"/>
      <c r="AT793" s="104"/>
      <c r="AU793" s="104"/>
      <c r="AV793" s="104"/>
      <c r="AW793" s="104"/>
      <c r="AX793" s="104"/>
      <c r="AY793" s="104"/>
      <c r="AZ793" s="104"/>
      <c r="BA793" s="104"/>
      <c r="BB793" s="104"/>
      <c r="BC793" s="104"/>
      <c r="BD793" s="104"/>
      <c r="BE793" s="104"/>
      <c r="BF793" s="104"/>
      <c r="BG793" s="104"/>
      <c r="BH793" s="104"/>
      <c r="BI793" s="104"/>
      <c r="BJ793" s="104"/>
      <c r="BK793" s="104"/>
      <c r="BL793" s="104"/>
      <c r="BM793" s="104"/>
      <c r="BN793" s="104"/>
      <c r="BO793" s="104"/>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c r="CJ793" s="104"/>
      <c r="CK793" s="104"/>
      <c r="CL793" s="104"/>
      <c r="CM793" s="104"/>
      <c r="CN793" s="104"/>
      <c r="CO793" s="104"/>
      <c r="CP793" s="104"/>
      <c r="CQ793" s="104"/>
      <c r="CR793" s="104"/>
      <c r="CS793" s="104"/>
      <c r="CT793" s="104"/>
      <c r="CU793" s="104"/>
      <c r="CV793" s="104"/>
      <c r="CW793" s="104"/>
      <c r="CX793" s="104"/>
      <c r="CY793" s="104"/>
      <c r="CZ793" s="104"/>
      <c r="DA793" s="104"/>
      <c r="DB793" s="104"/>
      <c r="DC793" s="104"/>
      <c r="DD793" s="104"/>
      <c r="DE793" s="104"/>
      <c r="DF793" s="104"/>
      <c r="DG793" s="104"/>
      <c r="DH793" s="104"/>
      <c r="DI793" s="104"/>
      <c r="DJ793" s="104"/>
      <c r="DK793" s="104"/>
      <c r="DL793" s="104"/>
      <c r="DM793" s="104"/>
      <c r="DN793" s="104"/>
      <c r="DO793" s="104"/>
      <c r="DP793" s="104"/>
      <c r="DQ793" s="104"/>
      <c r="DR793" s="104"/>
      <c r="DS793" s="104"/>
      <c r="DT793" s="104"/>
      <c r="DU793" s="104"/>
      <c r="DV793" s="104"/>
      <c r="DW793" s="104"/>
      <c r="DX793" s="104"/>
      <c r="DY793" s="104"/>
      <c r="DZ793" s="104"/>
      <c r="EA793" s="104"/>
      <c r="EB793" s="104"/>
      <c r="EC793" s="104"/>
      <c r="ED793" s="104"/>
      <c r="EE793" s="104"/>
      <c r="EF793" s="104"/>
      <c r="EG793" s="104"/>
      <c r="EH793" s="104"/>
      <c r="EI793" s="104"/>
      <c r="EJ793" s="104"/>
      <c r="EK793" s="104"/>
      <c r="EL793" s="104"/>
      <c r="EM793" s="104"/>
      <c r="EN793" s="104"/>
      <c r="EO793" s="104"/>
      <c r="EP793" s="104"/>
      <c r="EQ793" s="104"/>
      <c r="ER793" s="104"/>
      <c r="ES793" s="104"/>
      <c r="ET793" s="104"/>
      <c r="EU793" s="104"/>
      <c r="EV793" s="104"/>
      <c r="EW793" s="104"/>
      <c r="EX793" s="104"/>
      <c r="EY793" s="104"/>
      <c r="EZ793" s="104"/>
      <c r="FA793" s="104"/>
      <c r="FB793" s="104"/>
      <c r="FC793" s="104"/>
      <c r="FD793" s="104"/>
      <c r="FE793" s="104"/>
      <c r="FF793" s="104"/>
      <c r="FG793" s="104"/>
      <c r="FH793" s="104"/>
      <c r="FI793" s="104"/>
      <c r="FJ793" s="104"/>
      <c r="FK793" s="104"/>
      <c r="FL793" s="104"/>
      <c r="FM793" s="104"/>
      <c r="FN793" s="104"/>
      <c r="FO793" s="104"/>
      <c r="FP793" s="104"/>
      <c r="FQ793" s="104"/>
      <c r="FR793" s="104"/>
      <c r="FS793" s="104"/>
      <c r="FT793" s="104"/>
      <c r="FU793" s="104"/>
      <c r="FV793" s="104"/>
      <c r="FW793" s="104"/>
      <c r="FX793" s="104"/>
      <c r="FY793" s="104"/>
      <c r="FZ793" s="104"/>
      <c r="GA793" s="104"/>
      <c r="GB793" s="104"/>
      <c r="GC793" s="104"/>
      <c r="GD793" s="104"/>
      <c r="GE793" s="104"/>
      <c r="GF793" s="104"/>
      <c r="GG793" s="104"/>
      <c r="GH793" s="104"/>
      <c r="GI793" s="104"/>
      <c r="GJ793" s="104"/>
      <c r="GK793" s="104"/>
      <c r="GL793" s="104"/>
      <c r="GM793" s="104"/>
      <c r="GN793" s="104"/>
      <c r="GO793" s="104"/>
      <c r="GP793" s="104"/>
      <c r="GQ793" s="104"/>
      <c r="GR793" s="104"/>
      <c r="GS793" s="104"/>
      <c r="GT793" s="104"/>
    </row>
    <row r="794" spans="8:202" s="6" customFormat="1">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c r="AJ794" s="104"/>
      <c r="AK794" s="104"/>
      <c r="AL794" s="104"/>
      <c r="AM794" s="104"/>
      <c r="AN794" s="104"/>
      <c r="AO794" s="104"/>
      <c r="AP794" s="104"/>
      <c r="AQ794" s="104"/>
      <c r="AR794" s="104"/>
      <c r="AS794" s="104"/>
      <c r="AT794" s="104"/>
      <c r="AU794" s="104"/>
      <c r="AV794" s="104"/>
      <c r="AW794" s="104"/>
      <c r="AX794" s="104"/>
      <c r="AY794" s="104"/>
      <c r="AZ794" s="104"/>
      <c r="BA794" s="104"/>
      <c r="BB794" s="104"/>
      <c r="BC794" s="104"/>
      <c r="BD794" s="104"/>
      <c r="BE794" s="104"/>
      <c r="BF794" s="104"/>
      <c r="BG794" s="104"/>
      <c r="BH794" s="104"/>
      <c r="BI794" s="104"/>
      <c r="BJ794" s="104"/>
      <c r="BK794" s="104"/>
      <c r="BL794" s="104"/>
      <c r="BM794" s="104"/>
      <c r="BN794" s="104"/>
      <c r="BO794" s="104"/>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c r="CJ794" s="104"/>
      <c r="CK794" s="104"/>
      <c r="CL794" s="104"/>
      <c r="CM794" s="104"/>
      <c r="CN794" s="104"/>
      <c r="CO794" s="104"/>
      <c r="CP794" s="104"/>
      <c r="CQ794" s="104"/>
      <c r="CR794" s="104"/>
      <c r="CS794" s="104"/>
      <c r="CT794" s="104"/>
      <c r="CU794" s="104"/>
      <c r="CV794" s="104"/>
      <c r="CW794" s="104"/>
      <c r="CX794" s="104"/>
      <c r="CY794" s="104"/>
      <c r="CZ794" s="104"/>
      <c r="DA794" s="104"/>
      <c r="DB794" s="104"/>
      <c r="DC794" s="104"/>
      <c r="DD794" s="104"/>
      <c r="DE794" s="104"/>
      <c r="DF794" s="104"/>
      <c r="DG794" s="104"/>
      <c r="DH794" s="104"/>
      <c r="DI794" s="104"/>
      <c r="DJ794" s="104"/>
      <c r="DK794" s="104"/>
      <c r="DL794" s="104"/>
      <c r="DM794" s="104"/>
      <c r="DN794" s="104"/>
      <c r="DO794" s="104"/>
      <c r="DP794" s="104"/>
      <c r="DQ794" s="104"/>
      <c r="DR794" s="104"/>
      <c r="DS794" s="104"/>
      <c r="DT794" s="104"/>
      <c r="DU794" s="104"/>
      <c r="DV794" s="104"/>
      <c r="DW794" s="104"/>
      <c r="DX794" s="104"/>
      <c r="DY794" s="104"/>
      <c r="DZ794" s="104"/>
      <c r="EA794" s="104"/>
      <c r="EB794" s="104"/>
      <c r="EC794" s="104"/>
      <c r="ED794" s="104"/>
      <c r="EE794" s="104"/>
      <c r="EF794" s="104"/>
      <c r="EG794" s="104"/>
      <c r="EH794" s="104"/>
      <c r="EI794" s="104"/>
      <c r="EJ794" s="104"/>
      <c r="EK794" s="104"/>
      <c r="EL794" s="104"/>
      <c r="EM794" s="104"/>
      <c r="EN794" s="104"/>
      <c r="EO794" s="104"/>
      <c r="EP794" s="104"/>
      <c r="EQ794" s="104"/>
      <c r="ER794" s="104"/>
      <c r="ES794" s="104"/>
      <c r="ET794" s="104"/>
      <c r="EU794" s="104"/>
      <c r="EV794" s="104"/>
      <c r="EW794" s="104"/>
      <c r="EX794" s="104"/>
      <c r="EY794" s="104"/>
      <c r="EZ794" s="104"/>
      <c r="FA794" s="104"/>
      <c r="FB794" s="104"/>
      <c r="FC794" s="104"/>
      <c r="FD794" s="104"/>
      <c r="FE794" s="104"/>
      <c r="FF794" s="104"/>
      <c r="FG794" s="104"/>
      <c r="FH794" s="104"/>
      <c r="FI794" s="104"/>
      <c r="FJ794" s="104"/>
      <c r="FK794" s="104"/>
      <c r="FL794" s="104"/>
      <c r="FM794" s="104"/>
      <c r="FN794" s="104"/>
      <c r="FO794" s="104"/>
      <c r="FP794" s="104"/>
      <c r="FQ794" s="104"/>
      <c r="FR794" s="104"/>
      <c r="FS794" s="104"/>
      <c r="FT794" s="104"/>
      <c r="FU794" s="104"/>
      <c r="FV794" s="104"/>
      <c r="FW794" s="104"/>
      <c r="FX794" s="104"/>
      <c r="FY794" s="104"/>
      <c r="FZ794" s="104"/>
      <c r="GA794" s="104"/>
      <c r="GB794" s="104"/>
      <c r="GC794" s="104"/>
      <c r="GD794" s="104"/>
      <c r="GE794" s="104"/>
      <c r="GF794" s="104"/>
      <c r="GG794" s="104"/>
      <c r="GH794" s="104"/>
      <c r="GI794" s="104"/>
      <c r="GJ794" s="104"/>
      <c r="GK794" s="104"/>
      <c r="GL794" s="104"/>
      <c r="GM794" s="104"/>
      <c r="GN794" s="104"/>
      <c r="GO794" s="104"/>
      <c r="GP794" s="104"/>
      <c r="GQ794" s="104"/>
      <c r="GR794" s="104"/>
      <c r="GS794" s="104"/>
      <c r="GT794" s="104"/>
    </row>
    <row r="795" spans="8:202" s="6" customFormat="1">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104"/>
      <c r="AJ795" s="104"/>
      <c r="AK795" s="104"/>
      <c r="AL795" s="104"/>
      <c r="AM795" s="104"/>
      <c r="AN795" s="104"/>
      <c r="AO795" s="104"/>
      <c r="AP795" s="104"/>
      <c r="AQ795" s="104"/>
      <c r="AR795" s="104"/>
      <c r="AS795" s="104"/>
      <c r="AT795" s="104"/>
      <c r="AU795" s="104"/>
      <c r="AV795" s="104"/>
      <c r="AW795" s="104"/>
      <c r="AX795" s="104"/>
      <c r="AY795" s="104"/>
      <c r="AZ795" s="104"/>
      <c r="BA795" s="104"/>
      <c r="BB795" s="104"/>
      <c r="BC795" s="104"/>
      <c r="BD795" s="104"/>
      <c r="BE795" s="104"/>
      <c r="BF795" s="104"/>
      <c r="BG795" s="104"/>
      <c r="BH795" s="104"/>
      <c r="BI795" s="104"/>
      <c r="BJ795" s="104"/>
      <c r="BK795" s="104"/>
      <c r="BL795" s="104"/>
      <c r="BM795" s="104"/>
      <c r="BN795" s="104"/>
      <c r="BO795" s="104"/>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c r="CJ795" s="104"/>
      <c r="CK795" s="104"/>
      <c r="CL795" s="104"/>
      <c r="CM795" s="104"/>
      <c r="CN795" s="104"/>
      <c r="CO795" s="104"/>
      <c r="CP795" s="104"/>
      <c r="CQ795" s="104"/>
      <c r="CR795" s="104"/>
      <c r="CS795" s="104"/>
      <c r="CT795" s="104"/>
      <c r="CU795" s="104"/>
      <c r="CV795" s="104"/>
      <c r="CW795" s="104"/>
      <c r="CX795" s="104"/>
      <c r="CY795" s="104"/>
      <c r="CZ795" s="104"/>
      <c r="DA795" s="104"/>
      <c r="DB795" s="104"/>
      <c r="DC795" s="104"/>
      <c r="DD795" s="104"/>
      <c r="DE795" s="104"/>
      <c r="DF795" s="104"/>
      <c r="DG795" s="104"/>
      <c r="DH795" s="104"/>
      <c r="DI795" s="104"/>
      <c r="DJ795" s="104"/>
      <c r="DK795" s="104"/>
      <c r="DL795" s="104"/>
      <c r="DM795" s="104"/>
      <c r="DN795" s="104"/>
      <c r="DO795" s="104"/>
      <c r="DP795" s="104"/>
      <c r="DQ795" s="104"/>
      <c r="DR795" s="104"/>
      <c r="DS795" s="104"/>
      <c r="DT795" s="104"/>
      <c r="DU795" s="104"/>
      <c r="DV795" s="104"/>
      <c r="DW795" s="104"/>
      <c r="DX795" s="104"/>
      <c r="DY795" s="104"/>
      <c r="DZ795" s="104"/>
      <c r="EA795" s="104"/>
      <c r="EB795" s="104"/>
      <c r="EC795" s="104"/>
      <c r="ED795" s="104"/>
      <c r="EE795" s="104"/>
      <c r="EF795" s="104"/>
      <c r="EG795" s="104"/>
      <c r="EH795" s="104"/>
      <c r="EI795" s="104"/>
      <c r="EJ795" s="104"/>
      <c r="EK795" s="104"/>
      <c r="EL795" s="104"/>
      <c r="EM795" s="104"/>
      <c r="EN795" s="104"/>
      <c r="EO795" s="104"/>
      <c r="EP795" s="104"/>
      <c r="EQ795" s="104"/>
      <c r="ER795" s="104"/>
      <c r="ES795" s="104"/>
      <c r="ET795" s="104"/>
      <c r="EU795" s="104"/>
      <c r="EV795" s="104"/>
      <c r="EW795" s="104"/>
      <c r="EX795" s="104"/>
      <c r="EY795" s="104"/>
      <c r="EZ795" s="104"/>
      <c r="FA795" s="104"/>
      <c r="FB795" s="104"/>
      <c r="FC795" s="104"/>
      <c r="FD795" s="104"/>
      <c r="FE795" s="104"/>
      <c r="FF795" s="104"/>
      <c r="FG795" s="104"/>
      <c r="FH795" s="104"/>
      <c r="FI795" s="104"/>
      <c r="FJ795" s="104"/>
      <c r="FK795" s="104"/>
      <c r="FL795" s="104"/>
      <c r="FM795" s="104"/>
      <c r="FN795" s="104"/>
      <c r="FO795" s="104"/>
      <c r="FP795" s="104"/>
      <c r="FQ795" s="104"/>
      <c r="FR795" s="104"/>
      <c r="FS795" s="104"/>
      <c r="FT795" s="104"/>
      <c r="FU795" s="104"/>
      <c r="FV795" s="104"/>
      <c r="FW795" s="104"/>
      <c r="FX795" s="104"/>
      <c r="FY795" s="104"/>
      <c r="FZ795" s="104"/>
      <c r="GA795" s="104"/>
      <c r="GB795" s="104"/>
      <c r="GC795" s="104"/>
      <c r="GD795" s="104"/>
      <c r="GE795" s="104"/>
      <c r="GF795" s="104"/>
      <c r="GG795" s="104"/>
      <c r="GH795" s="104"/>
      <c r="GI795" s="104"/>
      <c r="GJ795" s="104"/>
      <c r="GK795" s="104"/>
      <c r="GL795" s="104"/>
      <c r="GM795" s="104"/>
      <c r="GN795" s="104"/>
      <c r="GO795" s="104"/>
      <c r="GP795" s="104"/>
      <c r="GQ795" s="104"/>
      <c r="GR795" s="104"/>
      <c r="GS795" s="104"/>
      <c r="GT795" s="104"/>
    </row>
    <row r="796" spans="8:202" s="6" customFormat="1">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c r="AJ796" s="104"/>
      <c r="AK796" s="104"/>
      <c r="AL796" s="104"/>
      <c r="AM796" s="104"/>
      <c r="AN796" s="104"/>
      <c r="AO796" s="104"/>
      <c r="AP796" s="104"/>
      <c r="AQ796" s="104"/>
      <c r="AR796" s="104"/>
      <c r="AS796" s="104"/>
      <c r="AT796" s="104"/>
      <c r="AU796" s="104"/>
      <c r="AV796" s="104"/>
      <c r="AW796" s="104"/>
      <c r="AX796" s="104"/>
      <c r="AY796" s="104"/>
      <c r="AZ796" s="104"/>
      <c r="BA796" s="104"/>
      <c r="BB796" s="104"/>
      <c r="BC796" s="104"/>
      <c r="BD796" s="104"/>
      <c r="BE796" s="104"/>
      <c r="BF796" s="104"/>
      <c r="BG796" s="104"/>
      <c r="BH796" s="104"/>
      <c r="BI796" s="104"/>
      <c r="BJ796" s="104"/>
      <c r="BK796" s="104"/>
      <c r="BL796" s="104"/>
      <c r="BM796" s="104"/>
      <c r="BN796" s="104"/>
      <c r="BO796" s="104"/>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c r="CJ796" s="104"/>
      <c r="CK796" s="104"/>
      <c r="CL796" s="104"/>
      <c r="CM796" s="104"/>
      <c r="CN796" s="104"/>
      <c r="CO796" s="104"/>
      <c r="CP796" s="104"/>
      <c r="CQ796" s="104"/>
      <c r="CR796" s="104"/>
      <c r="CS796" s="104"/>
      <c r="CT796" s="104"/>
      <c r="CU796" s="104"/>
      <c r="CV796" s="104"/>
      <c r="CW796" s="104"/>
      <c r="CX796" s="104"/>
      <c r="CY796" s="104"/>
      <c r="CZ796" s="104"/>
      <c r="DA796" s="104"/>
      <c r="DB796" s="104"/>
      <c r="DC796" s="104"/>
      <c r="DD796" s="104"/>
      <c r="DE796" s="104"/>
      <c r="DF796" s="104"/>
      <c r="DG796" s="104"/>
      <c r="DH796" s="104"/>
      <c r="DI796" s="104"/>
      <c r="DJ796" s="104"/>
      <c r="DK796" s="104"/>
      <c r="DL796" s="104"/>
      <c r="DM796" s="104"/>
      <c r="DN796" s="104"/>
      <c r="DO796" s="104"/>
      <c r="DP796" s="104"/>
      <c r="DQ796" s="104"/>
      <c r="DR796" s="104"/>
      <c r="DS796" s="104"/>
      <c r="DT796" s="104"/>
      <c r="DU796" s="104"/>
      <c r="DV796" s="104"/>
      <c r="DW796" s="104"/>
      <c r="DX796" s="104"/>
      <c r="DY796" s="104"/>
      <c r="DZ796" s="104"/>
      <c r="EA796" s="104"/>
      <c r="EB796" s="104"/>
      <c r="EC796" s="104"/>
      <c r="ED796" s="104"/>
      <c r="EE796" s="104"/>
      <c r="EF796" s="104"/>
      <c r="EG796" s="104"/>
      <c r="EH796" s="104"/>
      <c r="EI796" s="104"/>
      <c r="EJ796" s="104"/>
      <c r="EK796" s="104"/>
      <c r="EL796" s="104"/>
      <c r="EM796" s="104"/>
      <c r="EN796" s="104"/>
      <c r="EO796" s="104"/>
      <c r="EP796" s="104"/>
      <c r="EQ796" s="104"/>
      <c r="ER796" s="104"/>
      <c r="ES796" s="104"/>
      <c r="ET796" s="104"/>
      <c r="EU796" s="104"/>
      <c r="EV796" s="104"/>
      <c r="EW796" s="104"/>
      <c r="EX796" s="104"/>
      <c r="EY796" s="104"/>
      <c r="EZ796" s="104"/>
      <c r="FA796" s="104"/>
      <c r="FB796" s="104"/>
      <c r="FC796" s="104"/>
      <c r="FD796" s="104"/>
      <c r="FE796" s="104"/>
      <c r="FF796" s="104"/>
      <c r="FG796" s="104"/>
      <c r="FH796" s="104"/>
      <c r="FI796" s="104"/>
      <c r="FJ796" s="104"/>
      <c r="FK796" s="104"/>
      <c r="FL796" s="104"/>
      <c r="FM796" s="104"/>
      <c r="FN796" s="104"/>
      <c r="FO796" s="104"/>
      <c r="FP796" s="104"/>
      <c r="FQ796" s="104"/>
      <c r="FR796" s="104"/>
      <c r="FS796" s="104"/>
      <c r="FT796" s="104"/>
      <c r="FU796" s="104"/>
      <c r="FV796" s="104"/>
      <c r="FW796" s="104"/>
      <c r="FX796" s="104"/>
      <c r="FY796" s="104"/>
      <c r="FZ796" s="104"/>
      <c r="GA796" s="104"/>
      <c r="GB796" s="104"/>
      <c r="GC796" s="104"/>
      <c r="GD796" s="104"/>
      <c r="GE796" s="104"/>
      <c r="GF796" s="104"/>
      <c r="GG796" s="104"/>
      <c r="GH796" s="104"/>
      <c r="GI796" s="104"/>
      <c r="GJ796" s="104"/>
      <c r="GK796" s="104"/>
      <c r="GL796" s="104"/>
      <c r="GM796" s="104"/>
      <c r="GN796" s="104"/>
      <c r="GO796" s="104"/>
      <c r="GP796" s="104"/>
      <c r="GQ796" s="104"/>
      <c r="GR796" s="104"/>
      <c r="GS796" s="104"/>
      <c r="GT796" s="104"/>
    </row>
    <row r="797" spans="8:202" s="6" customFormat="1">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c r="AJ797" s="104"/>
      <c r="AK797" s="104"/>
      <c r="AL797" s="104"/>
      <c r="AM797" s="104"/>
      <c r="AN797" s="104"/>
      <c r="AO797" s="104"/>
      <c r="AP797" s="104"/>
      <c r="AQ797" s="104"/>
      <c r="AR797" s="104"/>
      <c r="AS797" s="104"/>
      <c r="AT797" s="104"/>
      <c r="AU797" s="104"/>
      <c r="AV797" s="104"/>
      <c r="AW797" s="104"/>
      <c r="AX797" s="104"/>
      <c r="AY797" s="104"/>
      <c r="AZ797" s="104"/>
      <c r="BA797" s="104"/>
      <c r="BB797" s="104"/>
      <c r="BC797" s="104"/>
      <c r="BD797" s="104"/>
      <c r="BE797" s="104"/>
      <c r="BF797" s="104"/>
      <c r="BG797" s="104"/>
      <c r="BH797" s="104"/>
      <c r="BI797" s="104"/>
      <c r="BJ797" s="104"/>
      <c r="BK797" s="104"/>
      <c r="BL797" s="104"/>
      <c r="BM797" s="104"/>
      <c r="BN797" s="104"/>
      <c r="BO797" s="104"/>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c r="CJ797" s="104"/>
      <c r="CK797" s="104"/>
      <c r="CL797" s="104"/>
      <c r="CM797" s="104"/>
      <c r="CN797" s="104"/>
      <c r="CO797" s="104"/>
      <c r="CP797" s="104"/>
      <c r="CQ797" s="104"/>
      <c r="CR797" s="104"/>
      <c r="CS797" s="104"/>
      <c r="CT797" s="104"/>
      <c r="CU797" s="104"/>
      <c r="CV797" s="104"/>
      <c r="CW797" s="104"/>
      <c r="CX797" s="104"/>
      <c r="CY797" s="104"/>
      <c r="CZ797" s="104"/>
      <c r="DA797" s="104"/>
      <c r="DB797" s="104"/>
      <c r="DC797" s="104"/>
      <c r="DD797" s="104"/>
      <c r="DE797" s="104"/>
      <c r="DF797" s="104"/>
      <c r="DG797" s="104"/>
      <c r="DH797" s="104"/>
      <c r="DI797" s="104"/>
      <c r="DJ797" s="104"/>
      <c r="DK797" s="104"/>
      <c r="DL797" s="104"/>
      <c r="DM797" s="104"/>
      <c r="DN797" s="104"/>
      <c r="DO797" s="104"/>
      <c r="DP797" s="104"/>
      <c r="DQ797" s="104"/>
      <c r="DR797" s="104"/>
      <c r="DS797" s="104"/>
      <c r="DT797" s="104"/>
      <c r="DU797" s="104"/>
      <c r="DV797" s="104"/>
      <c r="DW797" s="104"/>
      <c r="DX797" s="104"/>
      <c r="DY797" s="104"/>
      <c r="DZ797" s="104"/>
      <c r="EA797" s="104"/>
      <c r="EB797" s="104"/>
      <c r="EC797" s="104"/>
      <c r="ED797" s="104"/>
      <c r="EE797" s="104"/>
      <c r="EF797" s="104"/>
      <c r="EG797" s="104"/>
      <c r="EH797" s="104"/>
      <c r="EI797" s="104"/>
      <c r="EJ797" s="104"/>
      <c r="EK797" s="104"/>
      <c r="EL797" s="104"/>
      <c r="EM797" s="104"/>
      <c r="EN797" s="104"/>
      <c r="EO797" s="104"/>
      <c r="EP797" s="104"/>
      <c r="EQ797" s="104"/>
      <c r="ER797" s="104"/>
      <c r="ES797" s="104"/>
      <c r="ET797" s="104"/>
      <c r="EU797" s="104"/>
      <c r="EV797" s="104"/>
      <c r="EW797" s="104"/>
      <c r="EX797" s="104"/>
      <c r="EY797" s="104"/>
      <c r="EZ797" s="104"/>
      <c r="FA797" s="104"/>
      <c r="FB797" s="104"/>
      <c r="FC797" s="104"/>
      <c r="FD797" s="104"/>
      <c r="FE797" s="104"/>
      <c r="FF797" s="104"/>
      <c r="FG797" s="104"/>
      <c r="FH797" s="104"/>
      <c r="FI797" s="104"/>
      <c r="FJ797" s="104"/>
      <c r="FK797" s="104"/>
      <c r="FL797" s="104"/>
      <c r="FM797" s="104"/>
      <c r="FN797" s="104"/>
      <c r="FO797" s="104"/>
      <c r="FP797" s="104"/>
      <c r="FQ797" s="104"/>
      <c r="FR797" s="104"/>
      <c r="FS797" s="104"/>
      <c r="FT797" s="104"/>
      <c r="FU797" s="104"/>
      <c r="FV797" s="104"/>
      <c r="FW797" s="104"/>
      <c r="FX797" s="104"/>
      <c r="FY797" s="104"/>
      <c r="FZ797" s="104"/>
      <c r="GA797" s="104"/>
      <c r="GB797" s="104"/>
      <c r="GC797" s="104"/>
      <c r="GD797" s="104"/>
      <c r="GE797" s="104"/>
      <c r="GF797" s="104"/>
      <c r="GG797" s="104"/>
      <c r="GH797" s="104"/>
      <c r="GI797" s="104"/>
      <c r="GJ797" s="104"/>
      <c r="GK797" s="104"/>
      <c r="GL797" s="104"/>
      <c r="GM797" s="104"/>
      <c r="GN797" s="104"/>
      <c r="GO797" s="104"/>
      <c r="GP797" s="104"/>
      <c r="GQ797" s="104"/>
      <c r="GR797" s="104"/>
      <c r="GS797" s="104"/>
      <c r="GT797" s="104"/>
    </row>
    <row r="798" spans="8:202" s="6" customFormat="1">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4"/>
      <c r="AL798" s="104"/>
      <c r="AM798" s="104"/>
      <c r="AN798" s="104"/>
      <c r="AO798" s="104"/>
      <c r="AP798" s="104"/>
      <c r="AQ798" s="104"/>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c r="CJ798" s="104"/>
      <c r="CK798" s="104"/>
      <c r="CL798" s="104"/>
      <c r="CM798" s="104"/>
      <c r="CN798" s="104"/>
      <c r="CO798" s="104"/>
      <c r="CP798" s="104"/>
      <c r="CQ798" s="104"/>
      <c r="CR798" s="104"/>
      <c r="CS798" s="104"/>
      <c r="CT798" s="104"/>
      <c r="CU798" s="104"/>
      <c r="CV798" s="104"/>
      <c r="CW798" s="104"/>
      <c r="CX798" s="104"/>
      <c r="CY798" s="104"/>
      <c r="CZ798" s="104"/>
      <c r="DA798" s="104"/>
      <c r="DB798" s="104"/>
      <c r="DC798" s="104"/>
      <c r="DD798" s="104"/>
      <c r="DE798" s="104"/>
      <c r="DF798" s="104"/>
      <c r="DG798" s="104"/>
      <c r="DH798" s="104"/>
      <c r="DI798" s="104"/>
      <c r="DJ798" s="104"/>
      <c r="DK798" s="104"/>
      <c r="DL798" s="104"/>
      <c r="DM798" s="104"/>
      <c r="DN798" s="104"/>
      <c r="DO798" s="104"/>
      <c r="DP798" s="104"/>
      <c r="DQ798" s="104"/>
      <c r="DR798" s="104"/>
      <c r="DS798" s="104"/>
      <c r="DT798" s="104"/>
      <c r="DU798" s="104"/>
      <c r="DV798" s="104"/>
      <c r="DW798" s="104"/>
      <c r="DX798" s="104"/>
      <c r="DY798" s="104"/>
      <c r="DZ798" s="104"/>
      <c r="EA798" s="104"/>
      <c r="EB798" s="104"/>
      <c r="EC798" s="104"/>
      <c r="ED798" s="104"/>
      <c r="EE798" s="104"/>
      <c r="EF798" s="104"/>
      <c r="EG798" s="104"/>
      <c r="EH798" s="104"/>
      <c r="EI798" s="104"/>
      <c r="EJ798" s="104"/>
      <c r="EK798" s="104"/>
      <c r="EL798" s="104"/>
      <c r="EM798" s="104"/>
      <c r="EN798" s="104"/>
      <c r="EO798" s="104"/>
      <c r="EP798" s="104"/>
      <c r="EQ798" s="104"/>
      <c r="ER798" s="104"/>
      <c r="ES798" s="104"/>
      <c r="ET798" s="104"/>
      <c r="EU798" s="104"/>
      <c r="EV798" s="104"/>
      <c r="EW798" s="104"/>
      <c r="EX798" s="104"/>
      <c r="EY798" s="104"/>
      <c r="EZ798" s="104"/>
      <c r="FA798" s="104"/>
      <c r="FB798" s="104"/>
      <c r="FC798" s="104"/>
      <c r="FD798" s="104"/>
      <c r="FE798" s="104"/>
      <c r="FF798" s="104"/>
      <c r="FG798" s="104"/>
      <c r="FH798" s="104"/>
      <c r="FI798" s="104"/>
      <c r="FJ798" s="104"/>
      <c r="FK798" s="104"/>
      <c r="FL798" s="104"/>
      <c r="FM798" s="104"/>
      <c r="FN798" s="104"/>
      <c r="FO798" s="104"/>
      <c r="FP798" s="104"/>
      <c r="FQ798" s="104"/>
      <c r="FR798" s="104"/>
      <c r="FS798" s="104"/>
      <c r="FT798" s="104"/>
      <c r="FU798" s="104"/>
      <c r="FV798" s="104"/>
      <c r="FW798" s="104"/>
      <c r="FX798" s="104"/>
      <c r="FY798" s="104"/>
      <c r="FZ798" s="104"/>
      <c r="GA798" s="104"/>
      <c r="GB798" s="104"/>
      <c r="GC798" s="104"/>
      <c r="GD798" s="104"/>
      <c r="GE798" s="104"/>
      <c r="GF798" s="104"/>
      <c r="GG798" s="104"/>
      <c r="GH798" s="104"/>
      <c r="GI798" s="104"/>
      <c r="GJ798" s="104"/>
      <c r="GK798" s="104"/>
      <c r="GL798" s="104"/>
      <c r="GM798" s="104"/>
      <c r="GN798" s="104"/>
      <c r="GO798" s="104"/>
      <c r="GP798" s="104"/>
      <c r="GQ798" s="104"/>
      <c r="GR798" s="104"/>
      <c r="GS798" s="104"/>
      <c r="GT798" s="104"/>
    </row>
    <row r="799" spans="8:202" s="6" customFormat="1">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c r="AJ799" s="104"/>
      <c r="AK799" s="104"/>
      <c r="AL799" s="104"/>
      <c r="AM799" s="104"/>
      <c r="AN799" s="104"/>
      <c r="AO799" s="104"/>
      <c r="AP799" s="104"/>
      <c r="AQ799" s="104"/>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c r="CJ799" s="104"/>
      <c r="CK799" s="104"/>
      <c r="CL799" s="104"/>
      <c r="CM799" s="104"/>
      <c r="CN799" s="104"/>
      <c r="CO799" s="104"/>
      <c r="CP799" s="104"/>
      <c r="CQ799" s="104"/>
      <c r="CR799" s="104"/>
      <c r="CS799" s="104"/>
      <c r="CT799" s="104"/>
      <c r="CU799" s="104"/>
      <c r="CV799" s="104"/>
      <c r="CW799" s="104"/>
      <c r="CX799" s="104"/>
      <c r="CY799" s="104"/>
      <c r="CZ799" s="104"/>
      <c r="DA799" s="104"/>
      <c r="DB799" s="104"/>
      <c r="DC799" s="104"/>
      <c r="DD799" s="104"/>
      <c r="DE799" s="104"/>
      <c r="DF799" s="104"/>
      <c r="DG799" s="104"/>
      <c r="DH799" s="104"/>
      <c r="DI799" s="104"/>
      <c r="DJ799" s="104"/>
      <c r="DK799" s="104"/>
      <c r="DL799" s="104"/>
      <c r="DM799" s="104"/>
      <c r="DN799" s="104"/>
      <c r="DO799" s="104"/>
      <c r="DP799" s="104"/>
      <c r="DQ799" s="104"/>
      <c r="DR799" s="104"/>
      <c r="DS799" s="104"/>
      <c r="DT799" s="104"/>
      <c r="DU799" s="104"/>
      <c r="DV799" s="104"/>
      <c r="DW799" s="104"/>
      <c r="DX799" s="104"/>
      <c r="DY799" s="104"/>
      <c r="DZ799" s="104"/>
      <c r="EA799" s="104"/>
      <c r="EB799" s="104"/>
      <c r="EC799" s="104"/>
      <c r="ED799" s="104"/>
      <c r="EE799" s="104"/>
      <c r="EF799" s="104"/>
      <c r="EG799" s="104"/>
      <c r="EH799" s="104"/>
      <c r="EI799" s="104"/>
      <c r="EJ799" s="104"/>
      <c r="EK799" s="104"/>
      <c r="EL799" s="104"/>
      <c r="EM799" s="104"/>
      <c r="EN799" s="104"/>
      <c r="EO799" s="104"/>
      <c r="EP799" s="104"/>
      <c r="EQ799" s="104"/>
      <c r="ER799" s="104"/>
      <c r="ES799" s="104"/>
      <c r="ET799" s="104"/>
      <c r="EU799" s="104"/>
      <c r="EV799" s="104"/>
      <c r="EW799" s="104"/>
      <c r="EX799" s="104"/>
      <c r="EY799" s="104"/>
      <c r="EZ799" s="104"/>
      <c r="FA799" s="104"/>
      <c r="FB799" s="104"/>
      <c r="FC799" s="104"/>
      <c r="FD799" s="104"/>
      <c r="FE799" s="104"/>
      <c r="FF799" s="104"/>
      <c r="FG799" s="104"/>
      <c r="FH799" s="104"/>
      <c r="FI799" s="104"/>
      <c r="FJ799" s="104"/>
      <c r="FK799" s="104"/>
      <c r="FL799" s="104"/>
      <c r="FM799" s="104"/>
      <c r="FN799" s="104"/>
      <c r="FO799" s="104"/>
      <c r="FP799" s="104"/>
      <c r="FQ799" s="104"/>
      <c r="FR799" s="104"/>
      <c r="FS799" s="104"/>
      <c r="FT799" s="104"/>
      <c r="FU799" s="104"/>
      <c r="FV799" s="104"/>
      <c r="FW799" s="104"/>
      <c r="FX799" s="104"/>
      <c r="FY799" s="104"/>
      <c r="FZ799" s="104"/>
      <c r="GA799" s="104"/>
      <c r="GB799" s="104"/>
      <c r="GC799" s="104"/>
      <c r="GD799" s="104"/>
      <c r="GE799" s="104"/>
      <c r="GF799" s="104"/>
      <c r="GG799" s="104"/>
      <c r="GH799" s="104"/>
      <c r="GI799" s="104"/>
      <c r="GJ799" s="104"/>
      <c r="GK799" s="104"/>
      <c r="GL799" s="104"/>
      <c r="GM799" s="104"/>
      <c r="GN799" s="104"/>
      <c r="GO799" s="104"/>
      <c r="GP799" s="104"/>
      <c r="GQ799" s="104"/>
      <c r="GR799" s="104"/>
      <c r="GS799" s="104"/>
      <c r="GT799" s="104"/>
    </row>
    <row r="800" spans="8:202" s="6" customFormat="1">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4"/>
      <c r="AL800" s="104"/>
      <c r="AM800" s="104"/>
      <c r="AN800" s="104"/>
      <c r="AO800" s="104"/>
      <c r="AP800" s="104"/>
      <c r="AQ800" s="104"/>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c r="CJ800" s="104"/>
      <c r="CK800" s="104"/>
      <c r="CL800" s="104"/>
      <c r="CM800" s="104"/>
      <c r="CN800" s="104"/>
      <c r="CO800" s="104"/>
      <c r="CP800" s="104"/>
      <c r="CQ800" s="104"/>
      <c r="CR800" s="104"/>
      <c r="CS800" s="104"/>
      <c r="CT800" s="104"/>
      <c r="CU800" s="104"/>
      <c r="CV800" s="104"/>
      <c r="CW800" s="104"/>
      <c r="CX800" s="104"/>
      <c r="CY800" s="104"/>
      <c r="CZ800" s="104"/>
      <c r="DA800" s="104"/>
      <c r="DB800" s="104"/>
      <c r="DC800" s="104"/>
      <c r="DD800" s="104"/>
      <c r="DE800" s="104"/>
      <c r="DF800" s="104"/>
      <c r="DG800" s="104"/>
      <c r="DH800" s="104"/>
      <c r="DI800" s="104"/>
      <c r="DJ800" s="104"/>
      <c r="DK800" s="104"/>
      <c r="DL800" s="104"/>
      <c r="DM800" s="104"/>
      <c r="DN800" s="104"/>
      <c r="DO800" s="104"/>
      <c r="DP800" s="104"/>
      <c r="DQ800" s="104"/>
      <c r="DR800" s="104"/>
      <c r="DS800" s="104"/>
      <c r="DT800" s="104"/>
      <c r="DU800" s="104"/>
      <c r="DV800" s="104"/>
      <c r="DW800" s="104"/>
      <c r="DX800" s="104"/>
      <c r="DY800" s="104"/>
      <c r="DZ800" s="104"/>
      <c r="EA800" s="104"/>
      <c r="EB800" s="104"/>
      <c r="EC800" s="104"/>
      <c r="ED800" s="104"/>
      <c r="EE800" s="104"/>
      <c r="EF800" s="104"/>
      <c r="EG800" s="104"/>
      <c r="EH800" s="104"/>
      <c r="EI800" s="104"/>
      <c r="EJ800" s="104"/>
      <c r="EK800" s="104"/>
      <c r="EL800" s="104"/>
      <c r="EM800" s="104"/>
      <c r="EN800" s="104"/>
      <c r="EO800" s="104"/>
      <c r="EP800" s="104"/>
      <c r="EQ800" s="104"/>
      <c r="ER800" s="104"/>
      <c r="ES800" s="104"/>
      <c r="ET800" s="104"/>
      <c r="EU800" s="104"/>
      <c r="EV800" s="104"/>
      <c r="EW800" s="104"/>
      <c r="EX800" s="104"/>
      <c r="EY800" s="104"/>
      <c r="EZ800" s="104"/>
      <c r="FA800" s="104"/>
      <c r="FB800" s="104"/>
      <c r="FC800" s="104"/>
      <c r="FD800" s="104"/>
      <c r="FE800" s="104"/>
      <c r="FF800" s="104"/>
      <c r="FG800" s="104"/>
      <c r="FH800" s="104"/>
      <c r="FI800" s="104"/>
      <c r="FJ800" s="104"/>
      <c r="FK800" s="104"/>
      <c r="FL800" s="104"/>
      <c r="FM800" s="104"/>
      <c r="FN800" s="104"/>
      <c r="FO800" s="104"/>
      <c r="FP800" s="104"/>
      <c r="FQ800" s="104"/>
      <c r="FR800" s="104"/>
      <c r="FS800" s="104"/>
      <c r="FT800" s="104"/>
      <c r="FU800" s="104"/>
      <c r="FV800" s="104"/>
      <c r="FW800" s="104"/>
      <c r="FX800" s="104"/>
      <c r="FY800" s="104"/>
      <c r="FZ800" s="104"/>
      <c r="GA800" s="104"/>
      <c r="GB800" s="104"/>
      <c r="GC800" s="104"/>
      <c r="GD800" s="104"/>
      <c r="GE800" s="104"/>
      <c r="GF800" s="104"/>
      <c r="GG800" s="104"/>
      <c r="GH800" s="104"/>
      <c r="GI800" s="104"/>
      <c r="GJ800" s="104"/>
      <c r="GK800" s="104"/>
      <c r="GL800" s="104"/>
      <c r="GM800" s="104"/>
      <c r="GN800" s="104"/>
      <c r="GO800" s="104"/>
      <c r="GP800" s="104"/>
      <c r="GQ800" s="104"/>
      <c r="GR800" s="104"/>
      <c r="GS800" s="104"/>
      <c r="GT800" s="104"/>
    </row>
    <row r="801" spans="8:202" s="6" customFormat="1">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4"/>
      <c r="AL801" s="104"/>
      <c r="AM801" s="104"/>
      <c r="AN801" s="104"/>
      <c r="AO801" s="104"/>
      <c r="AP801" s="104"/>
      <c r="AQ801" s="104"/>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c r="CJ801" s="104"/>
      <c r="CK801" s="104"/>
      <c r="CL801" s="104"/>
      <c r="CM801" s="104"/>
      <c r="CN801" s="104"/>
      <c r="CO801" s="104"/>
      <c r="CP801" s="104"/>
      <c r="CQ801" s="104"/>
      <c r="CR801" s="104"/>
      <c r="CS801" s="104"/>
      <c r="CT801" s="104"/>
      <c r="CU801" s="104"/>
      <c r="CV801" s="104"/>
      <c r="CW801" s="104"/>
      <c r="CX801" s="104"/>
      <c r="CY801" s="104"/>
      <c r="CZ801" s="104"/>
      <c r="DA801" s="104"/>
      <c r="DB801" s="104"/>
      <c r="DC801" s="104"/>
      <c r="DD801" s="104"/>
      <c r="DE801" s="104"/>
      <c r="DF801" s="104"/>
      <c r="DG801" s="104"/>
      <c r="DH801" s="104"/>
      <c r="DI801" s="104"/>
      <c r="DJ801" s="104"/>
      <c r="DK801" s="104"/>
      <c r="DL801" s="104"/>
      <c r="DM801" s="104"/>
      <c r="DN801" s="104"/>
      <c r="DO801" s="104"/>
      <c r="DP801" s="104"/>
      <c r="DQ801" s="104"/>
      <c r="DR801" s="104"/>
      <c r="DS801" s="104"/>
      <c r="DT801" s="104"/>
      <c r="DU801" s="104"/>
      <c r="DV801" s="104"/>
      <c r="DW801" s="104"/>
      <c r="DX801" s="104"/>
      <c r="DY801" s="104"/>
      <c r="DZ801" s="104"/>
      <c r="EA801" s="104"/>
      <c r="EB801" s="104"/>
      <c r="EC801" s="104"/>
      <c r="ED801" s="104"/>
      <c r="EE801" s="104"/>
      <c r="EF801" s="104"/>
      <c r="EG801" s="104"/>
      <c r="EH801" s="104"/>
      <c r="EI801" s="104"/>
      <c r="EJ801" s="104"/>
      <c r="EK801" s="104"/>
      <c r="EL801" s="104"/>
      <c r="EM801" s="104"/>
      <c r="EN801" s="104"/>
      <c r="EO801" s="104"/>
      <c r="EP801" s="104"/>
      <c r="EQ801" s="104"/>
      <c r="ER801" s="104"/>
      <c r="ES801" s="104"/>
      <c r="ET801" s="104"/>
      <c r="EU801" s="104"/>
      <c r="EV801" s="104"/>
      <c r="EW801" s="104"/>
      <c r="EX801" s="104"/>
      <c r="EY801" s="104"/>
      <c r="EZ801" s="104"/>
      <c r="FA801" s="104"/>
      <c r="FB801" s="104"/>
      <c r="FC801" s="104"/>
      <c r="FD801" s="104"/>
      <c r="FE801" s="104"/>
      <c r="FF801" s="104"/>
      <c r="FG801" s="104"/>
      <c r="FH801" s="104"/>
      <c r="FI801" s="104"/>
      <c r="FJ801" s="104"/>
      <c r="FK801" s="104"/>
      <c r="FL801" s="104"/>
      <c r="FM801" s="104"/>
      <c r="FN801" s="104"/>
      <c r="FO801" s="104"/>
      <c r="FP801" s="104"/>
      <c r="FQ801" s="104"/>
      <c r="FR801" s="104"/>
      <c r="FS801" s="104"/>
      <c r="FT801" s="104"/>
      <c r="FU801" s="104"/>
      <c r="FV801" s="104"/>
      <c r="FW801" s="104"/>
      <c r="FX801" s="104"/>
      <c r="FY801" s="104"/>
      <c r="FZ801" s="104"/>
      <c r="GA801" s="104"/>
      <c r="GB801" s="104"/>
      <c r="GC801" s="104"/>
      <c r="GD801" s="104"/>
      <c r="GE801" s="104"/>
      <c r="GF801" s="104"/>
      <c r="GG801" s="104"/>
      <c r="GH801" s="104"/>
      <c r="GI801" s="104"/>
      <c r="GJ801" s="104"/>
      <c r="GK801" s="104"/>
      <c r="GL801" s="104"/>
      <c r="GM801" s="104"/>
      <c r="GN801" s="104"/>
      <c r="GO801" s="104"/>
      <c r="GP801" s="104"/>
      <c r="GQ801" s="104"/>
      <c r="GR801" s="104"/>
      <c r="GS801" s="104"/>
      <c r="GT801" s="104"/>
    </row>
    <row r="802" spans="8:202" s="6" customFormat="1">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c r="AJ802" s="104"/>
      <c r="AK802" s="104"/>
      <c r="AL802" s="104"/>
      <c r="AM802" s="104"/>
      <c r="AN802" s="104"/>
      <c r="AO802" s="104"/>
      <c r="AP802" s="104"/>
      <c r="AQ802" s="104"/>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c r="CJ802" s="104"/>
      <c r="CK802" s="104"/>
      <c r="CL802" s="104"/>
      <c r="CM802" s="104"/>
      <c r="CN802" s="104"/>
      <c r="CO802" s="104"/>
      <c r="CP802" s="104"/>
      <c r="CQ802" s="104"/>
      <c r="CR802" s="104"/>
      <c r="CS802" s="104"/>
      <c r="CT802" s="104"/>
      <c r="CU802" s="104"/>
      <c r="CV802" s="104"/>
      <c r="CW802" s="104"/>
      <c r="CX802" s="104"/>
      <c r="CY802" s="104"/>
      <c r="CZ802" s="104"/>
      <c r="DA802" s="104"/>
      <c r="DB802" s="104"/>
      <c r="DC802" s="104"/>
      <c r="DD802" s="104"/>
      <c r="DE802" s="104"/>
      <c r="DF802" s="104"/>
      <c r="DG802" s="104"/>
      <c r="DH802" s="104"/>
      <c r="DI802" s="104"/>
      <c r="DJ802" s="104"/>
      <c r="DK802" s="104"/>
      <c r="DL802" s="104"/>
      <c r="DM802" s="104"/>
      <c r="DN802" s="104"/>
      <c r="DO802" s="104"/>
      <c r="DP802" s="104"/>
      <c r="DQ802" s="104"/>
      <c r="DR802" s="104"/>
      <c r="DS802" s="104"/>
      <c r="DT802" s="104"/>
      <c r="DU802" s="104"/>
      <c r="DV802" s="104"/>
      <c r="DW802" s="104"/>
      <c r="DX802" s="104"/>
      <c r="DY802" s="104"/>
      <c r="DZ802" s="104"/>
      <c r="EA802" s="104"/>
      <c r="EB802" s="104"/>
      <c r="EC802" s="104"/>
      <c r="ED802" s="104"/>
      <c r="EE802" s="104"/>
      <c r="EF802" s="104"/>
      <c r="EG802" s="104"/>
      <c r="EH802" s="104"/>
      <c r="EI802" s="104"/>
      <c r="EJ802" s="104"/>
      <c r="EK802" s="104"/>
      <c r="EL802" s="104"/>
      <c r="EM802" s="104"/>
      <c r="EN802" s="104"/>
      <c r="EO802" s="104"/>
      <c r="EP802" s="104"/>
      <c r="EQ802" s="104"/>
      <c r="ER802" s="104"/>
      <c r="ES802" s="104"/>
      <c r="ET802" s="104"/>
      <c r="EU802" s="104"/>
      <c r="EV802" s="104"/>
      <c r="EW802" s="104"/>
      <c r="EX802" s="104"/>
      <c r="EY802" s="104"/>
      <c r="EZ802" s="104"/>
      <c r="FA802" s="104"/>
      <c r="FB802" s="104"/>
      <c r="FC802" s="104"/>
      <c r="FD802" s="104"/>
      <c r="FE802" s="104"/>
      <c r="FF802" s="104"/>
      <c r="FG802" s="104"/>
      <c r="FH802" s="104"/>
      <c r="FI802" s="104"/>
      <c r="FJ802" s="104"/>
      <c r="FK802" s="104"/>
      <c r="FL802" s="104"/>
      <c r="FM802" s="104"/>
      <c r="FN802" s="104"/>
      <c r="FO802" s="104"/>
      <c r="FP802" s="104"/>
      <c r="FQ802" s="104"/>
      <c r="FR802" s="104"/>
      <c r="FS802" s="104"/>
      <c r="FT802" s="104"/>
      <c r="FU802" s="104"/>
      <c r="FV802" s="104"/>
      <c r="FW802" s="104"/>
      <c r="FX802" s="104"/>
      <c r="FY802" s="104"/>
      <c r="FZ802" s="104"/>
      <c r="GA802" s="104"/>
      <c r="GB802" s="104"/>
      <c r="GC802" s="104"/>
      <c r="GD802" s="104"/>
      <c r="GE802" s="104"/>
      <c r="GF802" s="104"/>
      <c r="GG802" s="104"/>
      <c r="GH802" s="104"/>
      <c r="GI802" s="104"/>
      <c r="GJ802" s="104"/>
      <c r="GK802" s="104"/>
      <c r="GL802" s="104"/>
      <c r="GM802" s="104"/>
      <c r="GN802" s="104"/>
      <c r="GO802" s="104"/>
      <c r="GP802" s="104"/>
      <c r="GQ802" s="104"/>
      <c r="GR802" s="104"/>
      <c r="GS802" s="104"/>
      <c r="GT802" s="104"/>
    </row>
    <row r="803" spans="8:202" s="6" customFormat="1">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4"/>
      <c r="AN803" s="104"/>
      <c r="AO803" s="104"/>
      <c r="AP803" s="104"/>
      <c r="AQ803" s="104"/>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c r="CJ803" s="104"/>
      <c r="CK803" s="104"/>
      <c r="CL803" s="104"/>
      <c r="CM803" s="104"/>
      <c r="CN803" s="104"/>
      <c r="CO803" s="104"/>
      <c r="CP803" s="104"/>
      <c r="CQ803" s="104"/>
      <c r="CR803" s="104"/>
      <c r="CS803" s="104"/>
      <c r="CT803" s="104"/>
      <c r="CU803" s="104"/>
      <c r="CV803" s="104"/>
      <c r="CW803" s="104"/>
      <c r="CX803" s="104"/>
      <c r="CY803" s="104"/>
      <c r="CZ803" s="104"/>
      <c r="DA803" s="104"/>
      <c r="DB803" s="104"/>
      <c r="DC803" s="104"/>
      <c r="DD803" s="104"/>
      <c r="DE803" s="104"/>
      <c r="DF803" s="104"/>
      <c r="DG803" s="104"/>
      <c r="DH803" s="104"/>
      <c r="DI803" s="104"/>
      <c r="DJ803" s="104"/>
      <c r="DK803" s="104"/>
      <c r="DL803" s="104"/>
      <c r="DM803" s="104"/>
      <c r="DN803" s="104"/>
      <c r="DO803" s="104"/>
      <c r="DP803" s="104"/>
      <c r="DQ803" s="104"/>
      <c r="DR803" s="104"/>
      <c r="DS803" s="104"/>
      <c r="DT803" s="104"/>
      <c r="DU803" s="104"/>
      <c r="DV803" s="104"/>
      <c r="DW803" s="104"/>
      <c r="DX803" s="104"/>
      <c r="DY803" s="104"/>
      <c r="DZ803" s="104"/>
      <c r="EA803" s="104"/>
      <c r="EB803" s="104"/>
      <c r="EC803" s="104"/>
      <c r="ED803" s="104"/>
      <c r="EE803" s="104"/>
      <c r="EF803" s="104"/>
      <c r="EG803" s="104"/>
      <c r="EH803" s="104"/>
      <c r="EI803" s="104"/>
      <c r="EJ803" s="104"/>
      <c r="EK803" s="104"/>
      <c r="EL803" s="104"/>
      <c r="EM803" s="104"/>
      <c r="EN803" s="104"/>
      <c r="EO803" s="104"/>
      <c r="EP803" s="104"/>
      <c r="EQ803" s="104"/>
      <c r="ER803" s="104"/>
      <c r="ES803" s="104"/>
      <c r="ET803" s="104"/>
      <c r="EU803" s="104"/>
      <c r="EV803" s="104"/>
      <c r="EW803" s="104"/>
      <c r="EX803" s="104"/>
      <c r="EY803" s="104"/>
      <c r="EZ803" s="104"/>
      <c r="FA803" s="104"/>
      <c r="FB803" s="104"/>
      <c r="FC803" s="104"/>
      <c r="FD803" s="104"/>
      <c r="FE803" s="104"/>
      <c r="FF803" s="104"/>
      <c r="FG803" s="104"/>
      <c r="FH803" s="104"/>
      <c r="FI803" s="104"/>
      <c r="FJ803" s="104"/>
      <c r="FK803" s="104"/>
      <c r="FL803" s="104"/>
      <c r="FM803" s="104"/>
      <c r="FN803" s="104"/>
      <c r="FO803" s="104"/>
      <c r="FP803" s="104"/>
      <c r="FQ803" s="104"/>
      <c r="FR803" s="104"/>
      <c r="FS803" s="104"/>
      <c r="FT803" s="104"/>
      <c r="FU803" s="104"/>
      <c r="FV803" s="104"/>
      <c r="FW803" s="104"/>
      <c r="FX803" s="104"/>
      <c r="FY803" s="104"/>
      <c r="FZ803" s="104"/>
      <c r="GA803" s="104"/>
      <c r="GB803" s="104"/>
      <c r="GC803" s="104"/>
      <c r="GD803" s="104"/>
      <c r="GE803" s="104"/>
      <c r="GF803" s="104"/>
      <c r="GG803" s="104"/>
      <c r="GH803" s="104"/>
      <c r="GI803" s="104"/>
      <c r="GJ803" s="104"/>
      <c r="GK803" s="104"/>
      <c r="GL803" s="104"/>
      <c r="GM803" s="104"/>
      <c r="GN803" s="104"/>
      <c r="GO803" s="104"/>
      <c r="GP803" s="104"/>
      <c r="GQ803" s="104"/>
      <c r="GR803" s="104"/>
      <c r="GS803" s="104"/>
      <c r="GT803" s="104"/>
    </row>
    <row r="804" spans="8:202" s="6" customFormat="1">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c r="AJ804" s="104"/>
      <c r="AK804" s="104"/>
      <c r="AL804" s="104"/>
      <c r="AM804" s="104"/>
      <c r="AN804" s="104"/>
      <c r="AO804" s="104"/>
      <c r="AP804" s="104"/>
      <c r="AQ804" s="104"/>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c r="CJ804" s="104"/>
      <c r="CK804" s="104"/>
      <c r="CL804" s="104"/>
      <c r="CM804" s="104"/>
      <c r="CN804" s="104"/>
      <c r="CO804" s="104"/>
      <c r="CP804" s="104"/>
      <c r="CQ804" s="104"/>
      <c r="CR804" s="104"/>
      <c r="CS804" s="104"/>
      <c r="CT804" s="104"/>
      <c r="CU804" s="104"/>
      <c r="CV804" s="104"/>
      <c r="CW804" s="104"/>
      <c r="CX804" s="104"/>
      <c r="CY804" s="104"/>
      <c r="CZ804" s="104"/>
      <c r="DA804" s="104"/>
      <c r="DB804" s="104"/>
      <c r="DC804" s="104"/>
      <c r="DD804" s="104"/>
      <c r="DE804" s="104"/>
      <c r="DF804" s="104"/>
      <c r="DG804" s="104"/>
      <c r="DH804" s="104"/>
      <c r="DI804" s="104"/>
      <c r="DJ804" s="104"/>
      <c r="DK804" s="104"/>
      <c r="DL804" s="104"/>
      <c r="DM804" s="104"/>
      <c r="DN804" s="104"/>
      <c r="DO804" s="104"/>
      <c r="DP804" s="104"/>
      <c r="DQ804" s="104"/>
      <c r="DR804" s="104"/>
      <c r="DS804" s="104"/>
      <c r="DT804" s="104"/>
      <c r="DU804" s="104"/>
      <c r="DV804" s="104"/>
      <c r="DW804" s="104"/>
      <c r="DX804" s="104"/>
      <c r="DY804" s="104"/>
      <c r="DZ804" s="104"/>
      <c r="EA804" s="104"/>
      <c r="EB804" s="104"/>
      <c r="EC804" s="104"/>
      <c r="ED804" s="104"/>
      <c r="EE804" s="104"/>
      <c r="EF804" s="104"/>
      <c r="EG804" s="104"/>
      <c r="EH804" s="104"/>
      <c r="EI804" s="104"/>
      <c r="EJ804" s="104"/>
      <c r="EK804" s="104"/>
      <c r="EL804" s="104"/>
      <c r="EM804" s="104"/>
      <c r="EN804" s="104"/>
      <c r="EO804" s="104"/>
      <c r="EP804" s="104"/>
      <c r="EQ804" s="104"/>
      <c r="ER804" s="104"/>
      <c r="ES804" s="104"/>
      <c r="ET804" s="104"/>
      <c r="EU804" s="104"/>
      <c r="EV804" s="104"/>
      <c r="EW804" s="104"/>
      <c r="EX804" s="104"/>
      <c r="EY804" s="104"/>
      <c r="EZ804" s="104"/>
      <c r="FA804" s="104"/>
      <c r="FB804" s="104"/>
      <c r="FC804" s="104"/>
      <c r="FD804" s="104"/>
      <c r="FE804" s="104"/>
      <c r="FF804" s="104"/>
      <c r="FG804" s="104"/>
      <c r="FH804" s="104"/>
      <c r="FI804" s="104"/>
      <c r="FJ804" s="104"/>
      <c r="FK804" s="104"/>
      <c r="FL804" s="104"/>
      <c r="FM804" s="104"/>
      <c r="FN804" s="104"/>
      <c r="FO804" s="104"/>
      <c r="FP804" s="104"/>
      <c r="FQ804" s="104"/>
      <c r="FR804" s="104"/>
      <c r="FS804" s="104"/>
      <c r="FT804" s="104"/>
      <c r="FU804" s="104"/>
      <c r="FV804" s="104"/>
      <c r="FW804" s="104"/>
      <c r="FX804" s="104"/>
      <c r="FY804" s="104"/>
      <c r="FZ804" s="104"/>
      <c r="GA804" s="104"/>
      <c r="GB804" s="104"/>
      <c r="GC804" s="104"/>
      <c r="GD804" s="104"/>
      <c r="GE804" s="104"/>
      <c r="GF804" s="104"/>
      <c r="GG804" s="104"/>
      <c r="GH804" s="104"/>
      <c r="GI804" s="104"/>
      <c r="GJ804" s="104"/>
      <c r="GK804" s="104"/>
      <c r="GL804" s="104"/>
      <c r="GM804" s="104"/>
      <c r="GN804" s="104"/>
      <c r="GO804" s="104"/>
      <c r="GP804" s="104"/>
      <c r="GQ804" s="104"/>
      <c r="GR804" s="104"/>
      <c r="GS804" s="104"/>
      <c r="GT804" s="104"/>
    </row>
    <row r="805" spans="8:202" s="6" customFormat="1">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c r="AJ805" s="104"/>
      <c r="AK805" s="104"/>
      <c r="AL805" s="104"/>
      <c r="AM805" s="104"/>
      <c r="AN805" s="104"/>
      <c r="AO805" s="104"/>
      <c r="AP805" s="104"/>
      <c r="AQ805" s="104"/>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c r="CJ805" s="104"/>
      <c r="CK805" s="104"/>
      <c r="CL805" s="104"/>
      <c r="CM805" s="104"/>
      <c r="CN805" s="104"/>
      <c r="CO805" s="104"/>
      <c r="CP805" s="104"/>
      <c r="CQ805" s="104"/>
      <c r="CR805" s="104"/>
      <c r="CS805" s="104"/>
      <c r="CT805" s="104"/>
      <c r="CU805" s="104"/>
      <c r="CV805" s="104"/>
      <c r="CW805" s="104"/>
      <c r="CX805" s="104"/>
      <c r="CY805" s="104"/>
      <c r="CZ805" s="104"/>
      <c r="DA805" s="104"/>
      <c r="DB805" s="104"/>
      <c r="DC805" s="104"/>
      <c r="DD805" s="104"/>
      <c r="DE805" s="104"/>
      <c r="DF805" s="104"/>
      <c r="DG805" s="104"/>
      <c r="DH805" s="104"/>
      <c r="DI805" s="104"/>
      <c r="DJ805" s="104"/>
      <c r="DK805" s="104"/>
      <c r="DL805" s="104"/>
      <c r="DM805" s="104"/>
      <c r="DN805" s="104"/>
      <c r="DO805" s="104"/>
      <c r="DP805" s="104"/>
      <c r="DQ805" s="104"/>
      <c r="DR805" s="104"/>
      <c r="DS805" s="104"/>
      <c r="DT805" s="104"/>
      <c r="DU805" s="104"/>
      <c r="DV805" s="104"/>
      <c r="DW805" s="104"/>
      <c r="DX805" s="104"/>
      <c r="DY805" s="104"/>
      <c r="DZ805" s="104"/>
      <c r="EA805" s="104"/>
      <c r="EB805" s="104"/>
      <c r="EC805" s="104"/>
      <c r="ED805" s="104"/>
      <c r="EE805" s="104"/>
      <c r="EF805" s="104"/>
      <c r="EG805" s="104"/>
      <c r="EH805" s="104"/>
      <c r="EI805" s="104"/>
      <c r="EJ805" s="104"/>
      <c r="EK805" s="104"/>
      <c r="EL805" s="104"/>
      <c r="EM805" s="104"/>
      <c r="EN805" s="104"/>
      <c r="EO805" s="104"/>
      <c r="EP805" s="104"/>
      <c r="EQ805" s="104"/>
      <c r="ER805" s="104"/>
      <c r="ES805" s="104"/>
      <c r="ET805" s="104"/>
      <c r="EU805" s="104"/>
      <c r="EV805" s="104"/>
      <c r="EW805" s="104"/>
      <c r="EX805" s="104"/>
      <c r="EY805" s="104"/>
      <c r="EZ805" s="104"/>
      <c r="FA805" s="104"/>
      <c r="FB805" s="104"/>
      <c r="FC805" s="104"/>
      <c r="FD805" s="104"/>
      <c r="FE805" s="104"/>
      <c r="FF805" s="104"/>
      <c r="FG805" s="104"/>
      <c r="FH805" s="104"/>
      <c r="FI805" s="104"/>
      <c r="FJ805" s="104"/>
      <c r="FK805" s="104"/>
      <c r="FL805" s="104"/>
      <c r="FM805" s="104"/>
      <c r="FN805" s="104"/>
      <c r="FO805" s="104"/>
      <c r="FP805" s="104"/>
      <c r="FQ805" s="104"/>
      <c r="FR805" s="104"/>
      <c r="FS805" s="104"/>
      <c r="FT805" s="104"/>
      <c r="FU805" s="104"/>
      <c r="FV805" s="104"/>
      <c r="FW805" s="104"/>
      <c r="FX805" s="104"/>
      <c r="FY805" s="104"/>
      <c r="FZ805" s="104"/>
      <c r="GA805" s="104"/>
      <c r="GB805" s="104"/>
      <c r="GC805" s="104"/>
      <c r="GD805" s="104"/>
      <c r="GE805" s="104"/>
      <c r="GF805" s="104"/>
      <c r="GG805" s="104"/>
      <c r="GH805" s="104"/>
      <c r="GI805" s="104"/>
      <c r="GJ805" s="104"/>
      <c r="GK805" s="104"/>
      <c r="GL805" s="104"/>
      <c r="GM805" s="104"/>
      <c r="GN805" s="104"/>
      <c r="GO805" s="104"/>
      <c r="GP805" s="104"/>
      <c r="GQ805" s="104"/>
      <c r="GR805" s="104"/>
      <c r="GS805" s="104"/>
      <c r="GT805" s="104"/>
    </row>
    <row r="806" spans="8:202" s="6" customFormat="1">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4"/>
      <c r="AN806" s="104"/>
      <c r="AO806" s="104"/>
      <c r="AP806" s="104"/>
      <c r="AQ806" s="104"/>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c r="CJ806" s="104"/>
      <c r="CK806" s="104"/>
      <c r="CL806" s="104"/>
      <c r="CM806" s="104"/>
      <c r="CN806" s="104"/>
      <c r="CO806" s="104"/>
      <c r="CP806" s="104"/>
      <c r="CQ806" s="104"/>
      <c r="CR806" s="104"/>
      <c r="CS806" s="104"/>
      <c r="CT806" s="104"/>
      <c r="CU806" s="104"/>
      <c r="CV806" s="104"/>
      <c r="CW806" s="104"/>
      <c r="CX806" s="104"/>
      <c r="CY806" s="104"/>
      <c r="CZ806" s="104"/>
      <c r="DA806" s="104"/>
      <c r="DB806" s="104"/>
      <c r="DC806" s="104"/>
      <c r="DD806" s="104"/>
      <c r="DE806" s="104"/>
      <c r="DF806" s="104"/>
      <c r="DG806" s="104"/>
      <c r="DH806" s="104"/>
      <c r="DI806" s="104"/>
      <c r="DJ806" s="104"/>
      <c r="DK806" s="104"/>
      <c r="DL806" s="104"/>
      <c r="DM806" s="104"/>
      <c r="DN806" s="104"/>
      <c r="DO806" s="104"/>
      <c r="DP806" s="104"/>
      <c r="DQ806" s="104"/>
      <c r="DR806" s="104"/>
      <c r="DS806" s="104"/>
      <c r="DT806" s="104"/>
      <c r="DU806" s="104"/>
      <c r="DV806" s="104"/>
      <c r="DW806" s="104"/>
      <c r="DX806" s="104"/>
      <c r="DY806" s="104"/>
      <c r="DZ806" s="104"/>
      <c r="EA806" s="104"/>
      <c r="EB806" s="104"/>
      <c r="EC806" s="104"/>
      <c r="ED806" s="104"/>
      <c r="EE806" s="104"/>
      <c r="EF806" s="104"/>
      <c r="EG806" s="104"/>
      <c r="EH806" s="104"/>
      <c r="EI806" s="104"/>
      <c r="EJ806" s="104"/>
      <c r="EK806" s="104"/>
      <c r="EL806" s="104"/>
      <c r="EM806" s="104"/>
      <c r="EN806" s="104"/>
      <c r="EO806" s="104"/>
      <c r="EP806" s="104"/>
      <c r="EQ806" s="104"/>
      <c r="ER806" s="104"/>
      <c r="ES806" s="104"/>
      <c r="ET806" s="104"/>
      <c r="EU806" s="104"/>
      <c r="EV806" s="104"/>
      <c r="EW806" s="104"/>
      <c r="EX806" s="104"/>
      <c r="EY806" s="104"/>
      <c r="EZ806" s="104"/>
      <c r="FA806" s="104"/>
      <c r="FB806" s="104"/>
      <c r="FC806" s="104"/>
      <c r="FD806" s="104"/>
      <c r="FE806" s="104"/>
      <c r="FF806" s="104"/>
      <c r="FG806" s="104"/>
      <c r="FH806" s="104"/>
      <c r="FI806" s="104"/>
      <c r="FJ806" s="104"/>
      <c r="FK806" s="104"/>
      <c r="FL806" s="104"/>
      <c r="FM806" s="104"/>
      <c r="FN806" s="104"/>
      <c r="FO806" s="104"/>
      <c r="FP806" s="104"/>
      <c r="FQ806" s="104"/>
      <c r="FR806" s="104"/>
      <c r="FS806" s="104"/>
      <c r="FT806" s="104"/>
      <c r="FU806" s="104"/>
      <c r="FV806" s="104"/>
      <c r="FW806" s="104"/>
      <c r="FX806" s="104"/>
      <c r="FY806" s="104"/>
      <c r="FZ806" s="104"/>
      <c r="GA806" s="104"/>
      <c r="GB806" s="104"/>
      <c r="GC806" s="104"/>
      <c r="GD806" s="104"/>
      <c r="GE806" s="104"/>
      <c r="GF806" s="104"/>
      <c r="GG806" s="104"/>
      <c r="GH806" s="104"/>
      <c r="GI806" s="104"/>
      <c r="GJ806" s="104"/>
      <c r="GK806" s="104"/>
      <c r="GL806" s="104"/>
      <c r="GM806" s="104"/>
      <c r="GN806" s="104"/>
      <c r="GO806" s="104"/>
      <c r="GP806" s="104"/>
      <c r="GQ806" s="104"/>
      <c r="GR806" s="104"/>
      <c r="GS806" s="104"/>
      <c r="GT806" s="104"/>
    </row>
    <row r="807" spans="8:202" s="6" customFormat="1">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4"/>
      <c r="AL807" s="104"/>
      <c r="AM807" s="104"/>
      <c r="AN807" s="104"/>
      <c r="AO807" s="104"/>
      <c r="AP807" s="104"/>
      <c r="AQ807" s="104"/>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c r="CJ807" s="104"/>
      <c r="CK807" s="104"/>
      <c r="CL807" s="104"/>
      <c r="CM807" s="104"/>
      <c r="CN807" s="104"/>
      <c r="CO807" s="104"/>
      <c r="CP807" s="104"/>
      <c r="CQ807" s="104"/>
      <c r="CR807" s="104"/>
      <c r="CS807" s="104"/>
      <c r="CT807" s="104"/>
      <c r="CU807" s="104"/>
      <c r="CV807" s="104"/>
      <c r="CW807" s="104"/>
      <c r="CX807" s="104"/>
      <c r="CY807" s="104"/>
      <c r="CZ807" s="104"/>
      <c r="DA807" s="104"/>
      <c r="DB807" s="104"/>
      <c r="DC807" s="104"/>
      <c r="DD807" s="104"/>
      <c r="DE807" s="104"/>
      <c r="DF807" s="104"/>
      <c r="DG807" s="104"/>
      <c r="DH807" s="104"/>
      <c r="DI807" s="104"/>
      <c r="DJ807" s="104"/>
      <c r="DK807" s="104"/>
      <c r="DL807" s="104"/>
      <c r="DM807" s="104"/>
      <c r="DN807" s="104"/>
      <c r="DO807" s="104"/>
      <c r="DP807" s="104"/>
      <c r="DQ807" s="104"/>
      <c r="DR807" s="104"/>
      <c r="DS807" s="104"/>
      <c r="DT807" s="104"/>
      <c r="DU807" s="104"/>
      <c r="DV807" s="104"/>
      <c r="DW807" s="104"/>
      <c r="DX807" s="104"/>
      <c r="DY807" s="104"/>
      <c r="DZ807" s="104"/>
      <c r="EA807" s="104"/>
      <c r="EB807" s="104"/>
      <c r="EC807" s="104"/>
      <c r="ED807" s="104"/>
      <c r="EE807" s="104"/>
      <c r="EF807" s="104"/>
      <c r="EG807" s="104"/>
      <c r="EH807" s="104"/>
      <c r="EI807" s="104"/>
      <c r="EJ807" s="104"/>
      <c r="EK807" s="104"/>
      <c r="EL807" s="104"/>
      <c r="EM807" s="104"/>
      <c r="EN807" s="104"/>
      <c r="EO807" s="104"/>
      <c r="EP807" s="104"/>
      <c r="EQ807" s="104"/>
      <c r="ER807" s="104"/>
      <c r="ES807" s="104"/>
      <c r="ET807" s="104"/>
      <c r="EU807" s="104"/>
      <c r="EV807" s="104"/>
      <c r="EW807" s="104"/>
      <c r="EX807" s="104"/>
      <c r="EY807" s="104"/>
      <c r="EZ807" s="104"/>
      <c r="FA807" s="104"/>
      <c r="FB807" s="104"/>
      <c r="FC807" s="104"/>
      <c r="FD807" s="104"/>
      <c r="FE807" s="104"/>
      <c r="FF807" s="104"/>
      <c r="FG807" s="104"/>
      <c r="FH807" s="104"/>
      <c r="FI807" s="104"/>
      <c r="FJ807" s="104"/>
      <c r="FK807" s="104"/>
      <c r="FL807" s="104"/>
      <c r="FM807" s="104"/>
      <c r="FN807" s="104"/>
      <c r="FO807" s="104"/>
      <c r="FP807" s="104"/>
      <c r="FQ807" s="104"/>
      <c r="FR807" s="104"/>
      <c r="FS807" s="104"/>
      <c r="FT807" s="104"/>
      <c r="FU807" s="104"/>
      <c r="FV807" s="104"/>
      <c r="FW807" s="104"/>
      <c r="FX807" s="104"/>
      <c r="FY807" s="104"/>
      <c r="FZ807" s="104"/>
      <c r="GA807" s="104"/>
      <c r="GB807" s="104"/>
      <c r="GC807" s="104"/>
      <c r="GD807" s="104"/>
      <c r="GE807" s="104"/>
      <c r="GF807" s="104"/>
      <c r="GG807" s="104"/>
      <c r="GH807" s="104"/>
      <c r="GI807" s="104"/>
      <c r="GJ807" s="104"/>
      <c r="GK807" s="104"/>
      <c r="GL807" s="104"/>
      <c r="GM807" s="104"/>
      <c r="GN807" s="104"/>
      <c r="GO807" s="104"/>
      <c r="GP807" s="104"/>
      <c r="GQ807" s="104"/>
      <c r="GR807" s="104"/>
      <c r="GS807" s="104"/>
      <c r="GT807" s="104"/>
    </row>
    <row r="808" spans="8:202" s="6" customFormat="1">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c r="AJ808" s="104"/>
      <c r="AK808" s="104"/>
      <c r="AL808" s="104"/>
      <c r="AM808" s="104"/>
      <c r="AN808" s="104"/>
      <c r="AO808" s="104"/>
      <c r="AP808" s="104"/>
      <c r="AQ808" s="104"/>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c r="CJ808" s="104"/>
      <c r="CK808" s="104"/>
      <c r="CL808" s="104"/>
      <c r="CM808" s="104"/>
      <c r="CN808" s="104"/>
      <c r="CO808" s="104"/>
      <c r="CP808" s="104"/>
      <c r="CQ808" s="104"/>
      <c r="CR808" s="104"/>
      <c r="CS808" s="104"/>
      <c r="CT808" s="104"/>
      <c r="CU808" s="104"/>
      <c r="CV808" s="104"/>
      <c r="CW808" s="104"/>
      <c r="CX808" s="104"/>
      <c r="CY808" s="104"/>
      <c r="CZ808" s="104"/>
      <c r="DA808" s="104"/>
      <c r="DB808" s="104"/>
      <c r="DC808" s="104"/>
      <c r="DD808" s="104"/>
      <c r="DE808" s="104"/>
      <c r="DF808" s="104"/>
      <c r="DG808" s="104"/>
      <c r="DH808" s="104"/>
      <c r="DI808" s="104"/>
      <c r="DJ808" s="104"/>
      <c r="DK808" s="104"/>
      <c r="DL808" s="104"/>
      <c r="DM808" s="104"/>
      <c r="DN808" s="104"/>
      <c r="DO808" s="104"/>
      <c r="DP808" s="104"/>
      <c r="DQ808" s="104"/>
      <c r="DR808" s="104"/>
      <c r="DS808" s="104"/>
      <c r="DT808" s="104"/>
      <c r="DU808" s="104"/>
      <c r="DV808" s="104"/>
      <c r="DW808" s="104"/>
      <c r="DX808" s="104"/>
      <c r="DY808" s="104"/>
      <c r="DZ808" s="104"/>
      <c r="EA808" s="104"/>
      <c r="EB808" s="104"/>
      <c r="EC808" s="104"/>
      <c r="ED808" s="104"/>
      <c r="EE808" s="104"/>
      <c r="EF808" s="104"/>
      <c r="EG808" s="104"/>
      <c r="EH808" s="104"/>
      <c r="EI808" s="104"/>
      <c r="EJ808" s="104"/>
      <c r="EK808" s="104"/>
      <c r="EL808" s="104"/>
      <c r="EM808" s="104"/>
      <c r="EN808" s="104"/>
      <c r="EO808" s="104"/>
      <c r="EP808" s="104"/>
      <c r="EQ808" s="104"/>
      <c r="ER808" s="104"/>
      <c r="ES808" s="104"/>
      <c r="ET808" s="104"/>
      <c r="EU808" s="104"/>
      <c r="EV808" s="104"/>
      <c r="EW808" s="104"/>
      <c r="EX808" s="104"/>
      <c r="EY808" s="104"/>
      <c r="EZ808" s="104"/>
      <c r="FA808" s="104"/>
      <c r="FB808" s="104"/>
      <c r="FC808" s="104"/>
      <c r="FD808" s="104"/>
      <c r="FE808" s="104"/>
      <c r="FF808" s="104"/>
      <c r="FG808" s="104"/>
      <c r="FH808" s="104"/>
      <c r="FI808" s="104"/>
      <c r="FJ808" s="104"/>
      <c r="FK808" s="104"/>
      <c r="FL808" s="104"/>
      <c r="FM808" s="104"/>
      <c r="FN808" s="104"/>
      <c r="FO808" s="104"/>
      <c r="FP808" s="104"/>
      <c r="FQ808" s="104"/>
      <c r="FR808" s="104"/>
      <c r="FS808" s="104"/>
      <c r="FT808" s="104"/>
      <c r="FU808" s="104"/>
      <c r="FV808" s="104"/>
      <c r="FW808" s="104"/>
      <c r="FX808" s="104"/>
      <c r="FY808" s="104"/>
      <c r="FZ808" s="104"/>
      <c r="GA808" s="104"/>
      <c r="GB808" s="104"/>
      <c r="GC808" s="104"/>
      <c r="GD808" s="104"/>
      <c r="GE808" s="104"/>
      <c r="GF808" s="104"/>
      <c r="GG808" s="104"/>
      <c r="GH808" s="104"/>
      <c r="GI808" s="104"/>
      <c r="GJ808" s="104"/>
      <c r="GK808" s="104"/>
      <c r="GL808" s="104"/>
      <c r="GM808" s="104"/>
      <c r="GN808" s="104"/>
      <c r="GO808" s="104"/>
      <c r="GP808" s="104"/>
      <c r="GQ808" s="104"/>
      <c r="GR808" s="104"/>
      <c r="GS808" s="104"/>
      <c r="GT808" s="104"/>
    </row>
    <row r="809" spans="8:202" s="6" customFormat="1">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c r="AJ809" s="104"/>
      <c r="AK809" s="104"/>
      <c r="AL809" s="104"/>
      <c r="AM809" s="104"/>
      <c r="AN809" s="104"/>
      <c r="AO809" s="104"/>
      <c r="AP809" s="104"/>
      <c r="AQ809" s="104"/>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c r="CJ809" s="104"/>
      <c r="CK809" s="104"/>
      <c r="CL809" s="104"/>
      <c r="CM809" s="104"/>
      <c r="CN809" s="104"/>
      <c r="CO809" s="104"/>
      <c r="CP809" s="104"/>
      <c r="CQ809" s="104"/>
      <c r="CR809" s="104"/>
      <c r="CS809" s="104"/>
      <c r="CT809" s="104"/>
      <c r="CU809" s="104"/>
      <c r="CV809" s="104"/>
      <c r="CW809" s="104"/>
      <c r="CX809" s="104"/>
      <c r="CY809" s="104"/>
      <c r="CZ809" s="104"/>
      <c r="DA809" s="104"/>
      <c r="DB809" s="104"/>
      <c r="DC809" s="104"/>
      <c r="DD809" s="104"/>
      <c r="DE809" s="104"/>
      <c r="DF809" s="104"/>
      <c r="DG809" s="104"/>
      <c r="DH809" s="104"/>
      <c r="DI809" s="104"/>
      <c r="DJ809" s="104"/>
      <c r="DK809" s="104"/>
      <c r="DL809" s="104"/>
      <c r="DM809" s="104"/>
      <c r="DN809" s="104"/>
      <c r="DO809" s="104"/>
      <c r="DP809" s="104"/>
      <c r="DQ809" s="104"/>
      <c r="DR809" s="104"/>
      <c r="DS809" s="104"/>
      <c r="DT809" s="104"/>
      <c r="DU809" s="104"/>
      <c r="DV809" s="104"/>
      <c r="DW809" s="104"/>
      <c r="DX809" s="104"/>
      <c r="DY809" s="104"/>
      <c r="DZ809" s="104"/>
      <c r="EA809" s="104"/>
      <c r="EB809" s="104"/>
      <c r="EC809" s="104"/>
      <c r="ED809" s="104"/>
      <c r="EE809" s="104"/>
      <c r="EF809" s="104"/>
      <c r="EG809" s="104"/>
      <c r="EH809" s="104"/>
      <c r="EI809" s="104"/>
      <c r="EJ809" s="104"/>
      <c r="EK809" s="104"/>
      <c r="EL809" s="104"/>
      <c r="EM809" s="104"/>
      <c r="EN809" s="104"/>
      <c r="EO809" s="104"/>
      <c r="EP809" s="104"/>
      <c r="EQ809" s="104"/>
      <c r="ER809" s="104"/>
      <c r="ES809" s="104"/>
      <c r="ET809" s="104"/>
      <c r="EU809" s="104"/>
      <c r="EV809" s="104"/>
      <c r="EW809" s="104"/>
      <c r="EX809" s="104"/>
      <c r="EY809" s="104"/>
      <c r="EZ809" s="104"/>
      <c r="FA809" s="104"/>
      <c r="FB809" s="104"/>
      <c r="FC809" s="104"/>
      <c r="FD809" s="104"/>
      <c r="FE809" s="104"/>
      <c r="FF809" s="104"/>
      <c r="FG809" s="104"/>
      <c r="FH809" s="104"/>
      <c r="FI809" s="104"/>
      <c r="FJ809" s="104"/>
      <c r="FK809" s="104"/>
      <c r="FL809" s="104"/>
      <c r="FM809" s="104"/>
      <c r="FN809" s="104"/>
      <c r="FO809" s="104"/>
      <c r="FP809" s="104"/>
      <c r="FQ809" s="104"/>
      <c r="FR809" s="104"/>
      <c r="FS809" s="104"/>
      <c r="FT809" s="104"/>
      <c r="FU809" s="104"/>
      <c r="FV809" s="104"/>
      <c r="FW809" s="104"/>
      <c r="FX809" s="104"/>
      <c r="FY809" s="104"/>
      <c r="FZ809" s="104"/>
      <c r="GA809" s="104"/>
      <c r="GB809" s="104"/>
      <c r="GC809" s="104"/>
      <c r="GD809" s="104"/>
      <c r="GE809" s="104"/>
      <c r="GF809" s="104"/>
      <c r="GG809" s="104"/>
      <c r="GH809" s="104"/>
      <c r="GI809" s="104"/>
      <c r="GJ809" s="104"/>
      <c r="GK809" s="104"/>
      <c r="GL809" s="104"/>
      <c r="GM809" s="104"/>
      <c r="GN809" s="104"/>
      <c r="GO809" s="104"/>
      <c r="GP809" s="104"/>
      <c r="GQ809" s="104"/>
      <c r="GR809" s="104"/>
      <c r="GS809" s="104"/>
      <c r="GT809" s="104"/>
    </row>
    <row r="810" spans="8:202" s="6" customFormat="1">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c r="AJ810" s="104"/>
      <c r="AK810" s="104"/>
      <c r="AL810" s="104"/>
      <c r="AM810" s="104"/>
      <c r="AN810" s="104"/>
      <c r="AO810" s="104"/>
      <c r="AP810" s="104"/>
      <c r="AQ810" s="104"/>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c r="CJ810" s="104"/>
      <c r="CK810" s="104"/>
      <c r="CL810" s="104"/>
      <c r="CM810" s="104"/>
      <c r="CN810" s="104"/>
      <c r="CO810" s="104"/>
      <c r="CP810" s="104"/>
      <c r="CQ810" s="104"/>
      <c r="CR810" s="104"/>
      <c r="CS810" s="104"/>
      <c r="CT810" s="104"/>
      <c r="CU810" s="104"/>
      <c r="CV810" s="104"/>
      <c r="CW810" s="104"/>
      <c r="CX810" s="104"/>
      <c r="CY810" s="104"/>
      <c r="CZ810" s="104"/>
      <c r="DA810" s="104"/>
      <c r="DB810" s="104"/>
      <c r="DC810" s="104"/>
      <c r="DD810" s="104"/>
      <c r="DE810" s="104"/>
      <c r="DF810" s="104"/>
      <c r="DG810" s="104"/>
      <c r="DH810" s="104"/>
      <c r="DI810" s="104"/>
      <c r="DJ810" s="104"/>
      <c r="DK810" s="104"/>
      <c r="DL810" s="104"/>
      <c r="DM810" s="104"/>
      <c r="DN810" s="104"/>
      <c r="DO810" s="104"/>
      <c r="DP810" s="104"/>
      <c r="DQ810" s="104"/>
      <c r="DR810" s="104"/>
      <c r="DS810" s="104"/>
      <c r="DT810" s="104"/>
      <c r="DU810" s="104"/>
      <c r="DV810" s="104"/>
      <c r="DW810" s="104"/>
      <c r="DX810" s="104"/>
      <c r="DY810" s="104"/>
      <c r="DZ810" s="104"/>
      <c r="EA810" s="104"/>
      <c r="EB810" s="104"/>
      <c r="EC810" s="104"/>
      <c r="ED810" s="104"/>
      <c r="EE810" s="104"/>
      <c r="EF810" s="104"/>
      <c r="EG810" s="104"/>
      <c r="EH810" s="104"/>
      <c r="EI810" s="104"/>
      <c r="EJ810" s="104"/>
      <c r="EK810" s="104"/>
      <c r="EL810" s="104"/>
      <c r="EM810" s="104"/>
      <c r="EN810" s="104"/>
      <c r="EO810" s="104"/>
      <c r="EP810" s="104"/>
      <c r="EQ810" s="104"/>
      <c r="ER810" s="104"/>
      <c r="ES810" s="104"/>
      <c r="ET810" s="104"/>
      <c r="EU810" s="104"/>
      <c r="EV810" s="104"/>
      <c r="EW810" s="104"/>
      <c r="EX810" s="104"/>
      <c r="EY810" s="104"/>
      <c r="EZ810" s="104"/>
      <c r="FA810" s="104"/>
      <c r="FB810" s="104"/>
      <c r="FC810" s="104"/>
      <c r="FD810" s="104"/>
      <c r="FE810" s="104"/>
      <c r="FF810" s="104"/>
      <c r="FG810" s="104"/>
      <c r="FH810" s="104"/>
      <c r="FI810" s="104"/>
      <c r="FJ810" s="104"/>
      <c r="FK810" s="104"/>
      <c r="FL810" s="104"/>
      <c r="FM810" s="104"/>
      <c r="FN810" s="104"/>
      <c r="FO810" s="104"/>
      <c r="FP810" s="104"/>
      <c r="FQ810" s="104"/>
      <c r="FR810" s="104"/>
      <c r="FS810" s="104"/>
      <c r="FT810" s="104"/>
      <c r="FU810" s="104"/>
      <c r="FV810" s="104"/>
      <c r="FW810" s="104"/>
      <c r="FX810" s="104"/>
      <c r="FY810" s="104"/>
      <c r="FZ810" s="104"/>
      <c r="GA810" s="104"/>
      <c r="GB810" s="104"/>
      <c r="GC810" s="104"/>
      <c r="GD810" s="104"/>
      <c r="GE810" s="104"/>
      <c r="GF810" s="104"/>
      <c r="GG810" s="104"/>
      <c r="GH810" s="104"/>
      <c r="GI810" s="104"/>
      <c r="GJ810" s="104"/>
      <c r="GK810" s="104"/>
      <c r="GL810" s="104"/>
      <c r="GM810" s="104"/>
      <c r="GN810" s="104"/>
      <c r="GO810" s="104"/>
      <c r="GP810" s="104"/>
      <c r="GQ810" s="104"/>
      <c r="GR810" s="104"/>
      <c r="GS810" s="104"/>
      <c r="GT810" s="104"/>
    </row>
    <row r="811" spans="8:202" s="6" customFormat="1">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c r="AJ811" s="104"/>
      <c r="AK811" s="104"/>
      <c r="AL811" s="104"/>
      <c r="AM811" s="104"/>
      <c r="AN811" s="104"/>
      <c r="AO811" s="104"/>
      <c r="AP811" s="104"/>
      <c r="AQ811" s="104"/>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c r="CJ811" s="104"/>
      <c r="CK811" s="104"/>
      <c r="CL811" s="104"/>
      <c r="CM811" s="104"/>
      <c r="CN811" s="104"/>
      <c r="CO811" s="104"/>
      <c r="CP811" s="104"/>
      <c r="CQ811" s="104"/>
      <c r="CR811" s="104"/>
      <c r="CS811" s="104"/>
      <c r="CT811" s="104"/>
      <c r="CU811" s="104"/>
      <c r="CV811" s="104"/>
      <c r="CW811" s="104"/>
      <c r="CX811" s="104"/>
      <c r="CY811" s="104"/>
      <c r="CZ811" s="104"/>
      <c r="DA811" s="104"/>
      <c r="DB811" s="104"/>
      <c r="DC811" s="104"/>
      <c r="DD811" s="104"/>
      <c r="DE811" s="104"/>
      <c r="DF811" s="104"/>
      <c r="DG811" s="104"/>
      <c r="DH811" s="104"/>
      <c r="DI811" s="104"/>
      <c r="DJ811" s="104"/>
      <c r="DK811" s="104"/>
      <c r="DL811" s="104"/>
      <c r="DM811" s="104"/>
      <c r="DN811" s="104"/>
      <c r="DO811" s="104"/>
      <c r="DP811" s="104"/>
      <c r="DQ811" s="104"/>
      <c r="DR811" s="104"/>
      <c r="DS811" s="104"/>
      <c r="DT811" s="104"/>
      <c r="DU811" s="104"/>
      <c r="DV811" s="104"/>
      <c r="DW811" s="104"/>
      <c r="DX811" s="104"/>
      <c r="DY811" s="104"/>
      <c r="DZ811" s="104"/>
      <c r="EA811" s="104"/>
      <c r="EB811" s="104"/>
      <c r="EC811" s="104"/>
      <c r="ED811" s="104"/>
      <c r="EE811" s="104"/>
      <c r="EF811" s="104"/>
      <c r="EG811" s="104"/>
      <c r="EH811" s="104"/>
      <c r="EI811" s="104"/>
      <c r="EJ811" s="104"/>
      <c r="EK811" s="104"/>
      <c r="EL811" s="104"/>
      <c r="EM811" s="104"/>
      <c r="EN811" s="104"/>
      <c r="EO811" s="104"/>
      <c r="EP811" s="104"/>
      <c r="EQ811" s="104"/>
      <c r="ER811" s="104"/>
      <c r="ES811" s="104"/>
      <c r="ET811" s="104"/>
      <c r="EU811" s="104"/>
      <c r="EV811" s="104"/>
      <c r="EW811" s="104"/>
      <c r="EX811" s="104"/>
      <c r="EY811" s="104"/>
      <c r="EZ811" s="104"/>
      <c r="FA811" s="104"/>
      <c r="FB811" s="104"/>
      <c r="FC811" s="104"/>
      <c r="FD811" s="104"/>
      <c r="FE811" s="104"/>
      <c r="FF811" s="104"/>
      <c r="FG811" s="104"/>
      <c r="FH811" s="104"/>
      <c r="FI811" s="104"/>
      <c r="FJ811" s="104"/>
      <c r="FK811" s="104"/>
      <c r="FL811" s="104"/>
      <c r="FM811" s="104"/>
      <c r="FN811" s="104"/>
      <c r="FO811" s="104"/>
      <c r="FP811" s="104"/>
      <c r="FQ811" s="104"/>
      <c r="FR811" s="104"/>
      <c r="FS811" s="104"/>
      <c r="FT811" s="104"/>
      <c r="FU811" s="104"/>
      <c r="FV811" s="104"/>
      <c r="FW811" s="104"/>
      <c r="FX811" s="104"/>
      <c r="FY811" s="104"/>
      <c r="FZ811" s="104"/>
      <c r="GA811" s="104"/>
      <c r="GB811" s="104"/>
      <c r="GC811" s="104"/>
      <c r="GD811" s="104"/>
      <c r="GE811" s="104"/>
      <c r="GF811" s="104"/>
      <c r="GG811" s="104"/>
      <c r="GH811" s="104"/>
      <c r="GI811" s="104"/>
      <c r="GJ811" s="104"/>
      <c r="GK811" s="104"/>
      <c r="GL811" s="104"/>
      <c r="GM811" s="104"/>
      <c r="GN811" s="104"/>
      <c r="GO811" s="104"/>
      <c r="GP811" s="104"/>
      <c r="GQ811" s="104"/>
      <c r="GR811" s="104"/>
      <c r="GS811" s="104"/>
      <c r="GT811" s="104"/>
    </row>
    <row r="812" spans="8:202" s="6" customFormat="1">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c r="AJ812" s="104"/>
      <c r="AK812" s="104"/>
      <c r="AL812" s="104"/>
      <c r="AM812" s="104"/>
      <c r="AN812" s="104"/>
      <c r="AO812" s="104"/>
      <c r="AP812" s="104"/>
      <c r="AQ812" s="104"/>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c r="CJ812" s="104"/>
      <c r="CK812" s="104"/>
      <c r="CL812" s="104"/>
      <c r="CM812" s="104"/>
      <c r="CN812" s="104"/>
      <c r="CO812" s="104"/>
      <c r="CP812" s="104"/>
      <c r="CQ812" s="104"/>
      <c r="CR812" s="104"/>
      <c r="CS812" s="104"/>
      <c r="CT812" s="104"/>
      <c r="CU812" s="104"/>
      <c r="CV812" s="104"/>
      <c r="CW812" s="104"/>
      <c r="CX812" s="104"/>
      <c r="CY812" s="104"/>
      <c r="CZ812" s="104"/>
      <c r="DA812" s="104"/>
      <c r="DB812" s="104"/>
      <c r="DC812" s="104"/>
      <c r="DD812" s="104"/>
      <c r="DE812" s="104"/>
      <c r="DF812" s="104"/>
      <c r="DG812" s="104"/>
      <c r="DH812" s="104"/>
      <c r="DI812" s="104"/>
      <c r="DJ812" s="104"/>
      <c r="DK812" s="104"/>
      <c r="DL812" s="104"/>
      <c r="DM812" s="104"/>
      <c r="DN812" s="104"/>
      <c r="DO812" s="104"/>
      <c r="DP812" s="104"/>
      <c r="DQ812" s="104"/>
      <c r="DR812" s="104"/>
      <c r="DS812" s="104"/>
      <c r="DT812" s="104"/>
      <c r="DU812" s="104"/>
      <c r="DV812" s="104"/>
      <c r="DW812" s="104"/>
      <c r="DX812" s="104"/>
      <c r="DY812" s="104"/>
      <c r="DZ812" s="104"/>
      <c r="EA812" s="104"/>
      <c r="EB812" s="104"/>
      <c r="EC812" s="104"/>
      <c r="ED812" s="104"/>
      <c r="EE812" s="104"/>
      <c r="EF812" s="104"/>
      <c r="EG812" s="104"/>
      <c r="EH812" s="104"/>
      <c r="EI812" s="104"/>
      <c r="EJ812" s="104"/>
      <c r="EK812" s="104"/>
      <c r="EL812" s="104"/>
      <c r="EM812" s="104"/>
      <c r="EN812" s="104"/>
      <c r="EO812" s="104"/>
      <c r="EP812" s="104"/>
      <c r="EQ812" s="104"/>
      <c r="ER812" s="104"/>
      <c r="ES812" s="104"/>
      <c r="ET812" s="104"/>
      <c r="EU812" s="104"/>
      <c r="EV812" s="104"/>
      <c r="EW812" s="104"/>
      <c r="EX812" s="104"/>
      <c r="EY812" s="104"/>
      <c r="EZ812" s="104"/>
      <c r="FA812" s="104"/>
      <c r="FB812" s="104"/>
      <c r="FC812" s="104"/>
      <c r="FD812" s="104"/>
      <c r="FE812" s="104"/>
      <c r="FF812" s="104"/>
      <c r="FG812" s="104"/>
      <c r="FH812" s="104"/>
      <c r="FI812" s="104"/>
      <c r="FJ812" s="104"/>
      <c r="FK812" s="104"/>
      <c r="FL812" s="104"/>
      <c r="FM812" s="104"/>
      <c r="FN812" s="104"/>
      <c r="FO812" s="104"/>
      <c r="FP812" s="104"/>
      <c r="FQ812" s="104"/>
      <c r="FR812" s="104"/>
      <c r="FS812" s="104"/>
      <c r="FT812" s="104"/>
      <c r="FU812" s="104"/>
      <c r="FV812" s="104"/>
      <c r="FW812" s="104"/>
      <c r="FX812" s="104"/>
      <c r="FY812" s="104"/>
      <c r="FZ812" s="104"/>
      <c r="GA812" s="104"/>
      <c r="GB812" s="104"/>
      <c r="GC812" s="104"/>
      <c r="GD812" s="104"/>
      <c r="GE812" s="104"/>
      <c r="GF812" s="104"/>
      <c r="GG812" s="104"/>
      <c r="GH812" s="104"/>
      <c r="GI812" s="104"/>
      <c r="GJ812" s="104"/>
      <c r="GK812" s="104"/>
      <c r="GL812" s="104"/>
      <c r="GM812" s="104"/>
      <c r="GN812" s="104"/>
      <c r="GO812" s="104"/>
      <c r="GP812" s="104"/>
      <c r="GQ812" s="104"/>
      <c r="GR812" s="104"/>
      <c r="GS812" s="104"/>
      <c r="GT812" s="104"/>
    </row>
    <row r="813" spans="8:202" s="6" customFormat="1">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c r="AJ813" s="104"/>
      <c r="AK813" s="104"/>
      <c r="AL813" s="104"/>
      <c r="AM813" s="104"/>
      <c r="AN813" s="104"/>
      <c r="AO813" s="104"/>
      <c r="AP813" s="104"/>
      <c r="AQ813" s="104"/>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c r="CJ813" s="104"/>
      <c r="CK813" s="104"/>
      <c r="CL813" s="104"/>
      <c r="CM813" s="104"/>
      <c r="CN813" s="104"/>
      <c r="CO813" s="104"/>
      <c r="CP813" s="104"/>
      <c r="CQ813" s="104"/>
      <c r="CR813" s="104"/>
      <c r="CS813" s="104"/>
      <c r="CT813" s="104"/>
      <c r="CU813" s="104"/>
      <c r="CV813" s="104"/>
      <c r="CW813" s="104"/>
      <c r="CX813" s="104"/>
      <c r="CY813" s="104"/>
      <c r="CZ813" s="104"/>
      <c r="DA813" s="104"/>
      <c r="DB813" s="104"/>
      <c r="DC813" s="104"/>
      <c r="DD813" s="104"/>
      <c r="DE813" s="104"/>
      <c r="DF813" s="104"/>
      <c r="DG813" s="104"/>
      <c r="DH813" s="104"/>
      <c r="DI813" s="104"/>
      <c r="DJ813" s="104"/>
      <c r="DK813" s="104"/>
      <c r="DL813" s="104"/>
      <c r="DM813" s="104"/>
      <c r="DN813" s="104"/>
      <c r="DO813" s="104"/>
      <c r="DP813" s="104"/>
      <c r="DQ813" s="104"/>
      <c r="DR813" s="104"/>
      <c r="DS813" s="104"/>
      <c r="DT813" s="104"/>
      <c r="DU813" s="104"/>
      <c r="DV813" s="104"/>
      <c r="DW813" s="104"/>
      <c r="DX813" s="104"/>
      <c r="DY813" s="104"/>
      <c r="DZ813" s="104"/>
      <c r="EA813" s="104"/>
      <c r="EB813" s="104"/>
      <c r="EC813" s="104"/>
      <c r="ED813" s="104"/>
      <c r="EE813" s="104"/>
      <c r="EF813" s="104"/>
      <c r="EG813" s="104"/>
      <c r="EH813" s="104"/>
      <c r="EI813" s="104"/>
      <c r="EJ813" s="104"/>
      <c r="EK813" s="104"/>
      <c r="EL813" s="104"/>
      <c r="EM813" s="104"/>
      <c r="EN813" s="104"/>
      <c r="EO813" s="104"/>
      <c r="EP813" s="104"/>
      <c r="EQ813" s="104"/>
      <c r="ER813" s="104"/>
      <c r="ES813" s="104"/>
      <c r="ET813" s="104"/>
      <c r="EU813" s="104"/>
      <c r="EV813" s="104"/>
      <c r="EW813" s="104"/>
      <c r="EX813" s="104"/>
      <c r="EY813" s="104"/>
      <c r="EZ813" s="104"/>
      <c r="FA813" s="104"/>
      <c r="FB813" s="104"/>
      <c r="FC813" s="104"/>
      <c r="FD813" s="104"/>
      <c r="FE813" s="104"/>
      <c r="FF813" s="104"/>
      <c r="FG813" s="104"/>
      <c r="FH813" s="104"/>
      <c r="FI813" s="104"/>
      <c r="FJ813" s="104"/>
      <c r="FK813" s="104"/>
      <c r="FL813" s="104"/>
      <c r="FM813" s="104"/>
      <c r="FN813" s="104"/>
      <c r="FO813" s="104"/>
      <c r="FP813" s="104"/>
      <c r="FQ813" s="104"/>
      <c r="FR813" s="104"/>
      <c r="FS813" s="104"/>
      <c r="FT813" s="104"/>
      <c r="FU813" s="104"/>
      <c r="FV813" s="104"/>
      <c r="FW813" s="104"/>
      <c r="FX813" s="104"/>
      <c r="FY813" s="104"/>
      <c r="FZ813" s="104"/>
      <c r="GA813" s="104"/>
      <c r="GB813" s="104"/>
      <c r="GC813" s="104"/>
      <c r="GD813" s="104"/>
      <c r="GE813" s="104"/>
      <c r="GF813" s="104"/>
      <c r="GG813" s="104"/>
      <c r="GH813" s="104"/>
      <c r="GI813" s="104"/>
      <c r="GJ813" s="104"/>
      <c r="GK813" s="104"/>
      <c r="GL813" s="104"/>
      <c r="GM813" s="104"/>
      <c r="GN813" s="104"/>
      <c r="GO813" s="104"/>
      <c r="GP813" s="104"/>
      <c r="GQ813" s="104"/>
      <c r="GR813" s="104"/>
      <c r="GS813" s="104"/>
      <c r="GT813" s="104"/>
    </row>
    <row r="814" spans="8:202" s="6" customFormat="1">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04"/>
      <c r="AM814" s="104"/>
      <c r="AN814" s="104"/>
      <c r="AO814" s="104"/>
      <c r="AP814" s="104"/>
      <c r="AQ814" s="104"/>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c r="CJ814" s="104"/>
      <c r="CK814" s="104"/>
      <c r="CL814" s="104"/>
      <c r="CM814" s="104"/>
      <c r="CN814" s="104"/>
      <c r="CO814" s="104"/>
      <c r="CP814" s="104"/>
      <c r="CQ814" s="104"/>
      <c r="CR814" s="104"/>
      <c r="CS814" s="104"/>
      <c r="CT814" s="104"/>
      <c r="CU814" s="104"/>
      <c r="CV814" s="104"/>
      <c r="CW814" s="104"/>
      <c r="CX814" s="104"/>
      <c r="CY814" s="104"/>
      <c r="CZ814" s="104"/>
      <c r="DA814" s="104"/>
      <c r="DB814" s="104"/>
      <c r="DC814" s="104"/>
      <c r="DD814" s="104"/>
      <c r="DE814" s="104"/>
      <c r="DF814" s="104"/>
      <c r="DG814" s="104"/>
      <c r="DH814" s="104"/>
      <c r="DI814" s="104"/>
      <c r="DJ814" s="104"/>
      <c r="DK814" s="104"/>
      <c r="DL814" s="104"/>
      <c r="DM814" s="104"/>
      <c r="DN814" s="104"/>
      <c r="DO814" s="104"/>
      <c r="DP814" s="104"/>
      <c r="DQ814" s="104"/>
      <c r="DR814" s="104"/>
      <c r="DS814" s="104"/>
      <c r="DT814" s="104"/>
      <c r="DU814" s="104"/>
      <c r="DV814" s="104"/>
      <c r="DW814" s="104"/>
      <c r="DX814" s="104"/>
      <c r="DY814" s="104"/>
      <c r="DZ814" s="104"/>
      <c r="EA814" s="104"/>
      <c r="EB814" s="104"/>
      <c r="EC814" s="104"/>
      <c r="ED814" s="104"/>
      <c r="EE814" s="104"/>
      <c r="EF814" s="104"/>
      <c r="EG814" s="104"/>
      <c r="EH814" s="104"/>
      <c r="EI814" s="104"/>
      <c r="EJ814" s="104"/>
      <c r="EK814" s="104"/>
      <c r="EL814" s="104"/>
      <c r="EM814" s="104"/>
      <c r="EN814" s="104"/>
      <c r="EO814" s="104"/>
      <c r="EP814" s="104"/>
      <c r="EQ814" s="104"/>
      <c r="ER814" s="104"/>
      <c r="ES814" s="104"/>
      <c r="ET814" s="104"/>
      <c r="EU814" s="104"/>
      <c r="EV814" s="104"/>
      <c r="EW814" s="104"/>
      <c r="EX814" s="104"/>
      <c r="EY814" s="104"/>
      <c r="EZ814" s="104"/>
      <c r="FA814" s="104"/>
      <c r="FB814" s="104"/>
      <c r="FC814" s="104"/>
      <c r="FD814" s="104"/>
      <c r="FE814" s="104"/>
      <c r="FF814" s="104"/>
      <c r="FG814" s="104"/>
      <c r="FH814" s="104"/>
      <c r="FI814" s="104"/>
      <c r="FJ814" s="104"/>
      <c r="FK814" s="104"/>
      <c r="FL814" s="104"/>
      <c r="FM814" s="104"/>
      <c r="FN814" s="104"/>
      <c r="FO814" s="104"/>
      <c r="FP814" s="104"/>
      <c r="FQ814" s="104"/>
      <c r="FR814" s="104"/>
      <c r="FS814" s="104"/>
      <c r="FT814" s="104"/>
      <c r="FU814" s="104"/>
      <c r="FV814" s="104"/>
      <c r="FW814" s="104"/>
      <c r="FX814" s="104"/>
      <c r="FY814" s="104"/>
      <c r="FZ814" s="104"/>
      <c r="GA814" s="104"/>
      <c r="GB814" s="104"/>
      <c r="GC814" s="104"/>
      <c r="GD814" s="104"/>
      <c r="GE814" s="104"/>
      <c r="GF814" s="104"/>
      <c r="GG814" s="104"/>
      <c r="GH814" s="104"/>
      <c r="GI814" s="104"/>
      <c r="GJ814" s="104"/>
      <c r="GK814" s="104"/>
      <c r="GL814" s="104"/>
      <c r="GM814" s="104"/>
      <c r="GN814" s="104"/>
      <c r="GO814" s="104"/>
      <c r="GP814" s="104"/>
      <c r="GQ814" s="104"/>
      <c r="GR814" s="104"/>
      <c r="GS814" s="104"/>
      <c r="GT814" s="104"/>
    </row>
    <row r="815" spans="8:202" s="6" customFormat="1">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4"/>
      <c r="AL815" s="104"/>
      <c r="AM815" s="104"/>
      <c r="AN815" s="104"/>
      <c r="AO815" s="104"/>
      <c r="AP815" s="104"/>
      <c r="AQ815" s="104"/>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c r="CR815" s="104"/>
      <c r="CS815" s="104"/>
      <c r="CT815" s="104"/>
      <c r="CU815" s="104"/>
      <c r="CV815" s="104"/>
      <c r="CW815" s="104"/>
      <c r="CX815" s="104"/>
      <c r="CY815" s="104"/>
      <c r="CZ815" s="104"/>
      <c r="DA815" s="104"/>
      <c r="DB815" s="104"/>
      <c r="DC815" s="104"/>
      <c r="DD815" s="104"/>
      <c r="DE815" s="104"/>
      <c r="DF815" s="104"/>
      <c r="DG815" s="104"/>
      <c r="DH815" s="104"/>
      <c r="DI815" s="104"/>
      <c r="DJ815" s="104"/>
      <c r="DK815" s="104"/>
      <c r="DL815" s="104"/>
      <c r="DM815" s="104"/>
      <c r="DN815" s="104"/>
      <c r="DO815" s="104"/>
      <c r="DP815" s="104"/>
      <c r="DQ815" s="104"/>
      <c r="DR815" s="104"/>
      <c r="DS815" s="104"/>
      <c r="DT815" s="104"/>
      <c r="DU815" s="104"/>
      <c r="DV815" s="104"/>
      <c r="DW815" s="104"/>
      <c r="DX815" s="104"/>
      <c r="DY815" s="104"/>
      <c r="DZ815" s="104"/>
      <c r="EA815" s="104"/>
      <c r="EB815" s="104"/>
      <c r="EC815" s="104"/>
      <c r="ED815" s="104"/>
      <c r="EE815" s="104"/>
      <c r="EF815" s="104"/>
      <c r="EG815" s="104"/>
      <c r="EH815" s="104"/>
      <c r="EI815" s="104"/>
      <c r="EJ815" s="104"/>
      <c r="EK815" s="104"/>
      <c r="EL815" s="104"/>
      <c r="EM815" s="104"/>
      <c r="EN815" s="104"/>
      <c r="EO815" s="104"/>
      <c r="EP815" s="104"/>
      <c r="EQ815" s="104"/>
      <c r="ER815" s="104"/>
      <c r="ES815" s="104"/>
      <c r="ET815" s="104"/>
      <c r="EU815" s="104"/>
      <c r="EV815" s="104"/>
      <c r="EW815" s="104"/>
      <c r="EX815" s="104"/>
      <c r="EY815" s="104"/>
      <c r="EZ815" s="104"/>
      <c r="FA815" s="104"/>
      <c r="FB815" s="104"/>
      <c r="FC815" s="104"/>
      <c r="FD815" s="104"/>
      <c r="FE815" s="104"/>
      <c r="FF815" s="104"/>
      <c r="FG815" s="104"/>
      <c r="FH815" s="104"/>
      <c r="FI815" s="104"/>
      <c r="FJ815" s="104"/>
      <c r="FK815" s="104"/>
      <c r="FL815" s="104"/>
      <c r="FM815" s="104"/>
      <c r="FN815" s="104"/>
      <c r="FO815" s="104"/>
      <c r="FP815" s="104"/>
      <c r="FQ815" s="104"/>
      <c r="FR815" s="104"/>
      <c r="FS815" s="104"/>
      <c r="FT815" s="104"/>
      <c r="FU815" s="104"/>
      <c r="FV815" s="104"/>
      <c r="FW815" s="104"/>
      <c r="FX815" s="104"/>
      <c r="FY815" s="104"/>
      <c r="FZ815" s="104"/>
      <c r="GA815" s="104"/>
      <c r="GB815" s="104"/>
      <c r="GC815" s="104"/>
      <c r="GD815" s="104"/>
      <c r="GE815" s="104"/>
      <c r="GF815" s="104"/>
      <c r="GG815" s="104"/>
      <c r="GH815" s="104"/>
      <c r="GI815" s="104"/>
      <c r="GJ815" s="104"/>
      <c r="GK815" s="104"/>
      <c r="GL815" s="104"/>
      <c r="GM815" s="104"/>
      <c r="GN815" s="104"/>
      <c r="GO815" s="104"/>
      <c r="GP815" s="104"/>
      <c r="GQ815" s="104"/>
      <c r="GR815" s="104"/>
      <c r="GS815" s="104"/>
      <c r="GT815" s="104"/>
    </row>
    <row r="816" spans="8:202" s="6" customFormat="1">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c r="AJ816" s="104"/>
      <c r="AK816" s="104"/>
      <c r="AL816" s="104"/>
      <c r="AM816" s="104"/>
      <c r="AN816" s="104"/>
      <c r="AO816" s="104"/>
      <c r="AP816" s="104"/>
      <c r="AQ816" s="104"/>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c r="CJ816" s="104"/>
      <c r="CK816" s="104"/>
      <c r="CL816" s="104"/>
      <c r="CM816" s="104"/>
      <c r="CN816" s="104"/>
      <c r="CO816" s="104"/>
      <c r="CP816" s="104"/>
      <c r="CQ816" s="104"/>
      <c r="CR816" s="104"/>
      <c r="CS816" s="104"/>
      <c r="CT816" s="104"/>
      <c r="CU816" s="104"/>
      <c r="CV816" s="104"/>
      <c r="CW816" s="104"/>
      <c r="CX816" s="104"/>
      <c r="CY816" s="104"/>
      <c r="CZ816" s="104"/>
      <c r="DA816" s="104"/>
      <c r="DB816" s="104"/>
      <c r="DC816" s="104"/>
      <c r="DD816" s="104"/>
      <c r="DE816" s="104"/>
      <c r="DF816" s="104"/>
      <c r="DG816" s="104"/>
      <c r="DH816" s="104"/>
      <c r="DI816" s="104"/>
      <c r="DJ816" s="104"/>
      <c r="DK816" s="104"/>
      <c r="DL816" s="104"/>
      <c r="DM816" s="104"/>
      <c r="DN816" s="104"/>
      <c r="DO816" s="104"/>
      <c r="DP816" s="104"/>
      <c r="DQ816" s="104"/>
      <c r="DR816" s="104"/>
      <c r="DS816" s="104"/>
      <c r="DT816" s="104"/>
      <c r="DU816" s="104"/>
      <c r="DV816" s="104"/>
      <c r="DW816" s="104"/>
      <c r="DX816" s="104"/>
      <c r="DY816" s="104"/>
      <c r="DZ816" s="104"/>
      <c r="EA816" s="104"/>
      <c r="EB816" s="104"/>
      <c r="EC816" s="104"/>
      <c r="ED816" s="104"/>
      <c r="EE816" s="104"/>
      <c r="EF816" s="104"/>
      <c r="EG816" s="104"/>
      <c r="EH816" s="104"/>
      <c r="EI816" s="104"/>
      <c r="EJ816" s="104"/>
      <c r="EK816" s="104"/>
      <c r="EL816" s="104"/>
      <c r="EM816" s="104"/>
      <c r="EN816" s="104"/>
      <c r="EO816" s="104"/>
      <c r="EP816" s="104"/>
      <c r="EQ816" s="104"/>
      <c r="ER816" s="104"/>
      <c r="ES816" s="104"/>
      <c r="ET816" s="104"/>
      <c r="EU816" s="104"/>
      <c r="EV816" s="104"/>
      <c r="EW816" s="104"/>
      <c r="EX816" s="104"/>
      <c r="EY816" s="104"/>
      <c r="EZ816" s="104"/>
      <c r="FA816" s="104"/>
      <c r="FB816" s="104"/>
      <c r="FC816" s="104"/>
      <c r="FD816" s="104"/>
      <c r="FE816" s="104"/>
      <c r="FF816" s="104"/>
      <c r="FG816" s="104"/>
      <c r="FH816" s="104"/>
      <c r="FI816" s="104"/>
      <c r="FJ816" s="104"/>
      <c r="FK816" s="104"/>
      <c r="FL816" s="104"/>
      <c r="FM816" s="104"/>
      <c r="FN816" s="104"/>
      <c r="FO816" s="104"/>
      <c r="FP816" s="104"/>
      <c r="FQ816" s="104"/>
      <c r="FR816" s="104"/>
      <c r="FS816" s="104"/>
      <c r="FT816" s="104"/>
      <c r="FU816" s="104"/>
      <c r="FV816" s="104"/>
      <c r="FW816" s="104"/>
      <c r="FX816" s="104"/>
      <c r="FY816" s="104"/>
      <c r="FZ816" s="104"/>
      <c r="GA816" s="104"/>
      <c r="GB816" s="104"/>
      <c r="GC816" s="104"/>
      <c r="GD816" s="104"/>
      <c r="GE816" s="104"/>
      <c r="GF816" s="104"/>
      <c r="GG816" s="104"/>
      <c r="GH816" s="104"/>
      <c r="GI816" s="104"/>
      <c r="GJ816" s="104"/>
      <c r="GK816" s="104"/>
      <c r="GL816" s="104"/>
      <c r="GM816" s="104"/>
      <c r="GN816" s="104"/>
      <c r="GO816" s="104"/>
      <c r="GP816" s="104"/>
      <c r="GQ816" s="104"/>
      <c r="GR816" s="104"/>
      <c r="GS816" s="104"/>
      <c r="GT816" s="104"/>
    </row>
    <row r="817" spans="8:202" s="6" customFormat="1">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c r="AJ817" s="104"/>
      <c r="AK817" s="104"/>
      <c r="AL817" s="104"/>
      <c r="AM817" s="104"/>
      <c r="AN817" s="104"/>
      <c r="AO817" s="104"/>
      <c r="AP817" s="104"/>
      <c r="AQ817" s="104"/>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c r="CJ817" s="104"/>
      <c r="CK817" s="104"/>
      <c r="CL817" s="104"/>
      <c r="CM817" s="104"/>
      <c r="CN817" s="104"/>
      <c r="CO817" s="104"/>
      <c r="CP817" s="104"/>
      <c r="CQ817" s="104"/>
      <c r="CR817" s="104"/>
      <c r="CS817" s="104"/>
      <c r="CT817" s="104"/>
      <c r="CU817" s="104"/>
      <c r="CV817" s="104"/>
      <c r="CW817" s="104"/>
      <c r="CX817" s="104"/>
      <c r="CY817" s="104"/>
      <c r="CZ817" s="104"/>
      <c r="DA817" s="104"/>
      <c r="DB817" s="104"/>
      <c r="DC817" s="104"/>
      <c r="DD817" s="104"/>
      <c r="DE817" s="104"/>
      <c r="DF817" s="104"/>
      <c r="DG817" s="104"/>
      <c r="DH817" s="104"/>
      <c r="DI817" s="104"/>
      <c r="DJ817" s="104"/>
      <c r="DK817" s="104"/>
      <c r="DL817" s="104"/>
      <c r="DM817" s="104"/>
      <c r="DN817" s="104"/>
      <c r="DO817" s="104"/>
      <c r="DP817" s="104"/>
      <c r="DQ817" s="104"/>
      <c r="DR817" s="104"/>
      <c r="DS817" s="104"/>
      <c r="DT817" s="104"/>
      <c r="DU817" s="104"/>
      <c r="DV817" s="104"/>
      <c r="DW817" s="104"/>
      <c r="DX817" s="104"/>
      <c r="DY817" s="104"/>
      <c r="DZ817" s="104"/>
      <c r="EA817" s="104"/>
      <c r="EB817" s="104"/>
      <c r="EC817" s="104"/>
      <c r="ED817" s="104"/>
      <c r="EE817" s="104"/>
      <c r="EF817" s="104"/>
      <c r="EG817" s="104"/>
      <c r="EH817" s="104"/>
      <c r="EI817" s="104"/>
      <c r="EJ817" s="104"/>
      <c r="EK817" s="104"/>
      <c r="EL817" s="104"/>
      <c r="EM817" s="104"/>
      <c r="EN817" s="104"/>
      <c r="EO817" s="104"/>
      <c r="EP817" s="104"/>
      <c r="EQ817" s="104"/>
      <c r="ER817" s="104"/>
      <c r="ES817" s="104"/>
      <c r="ET817" s="104"/>
      <c r="EU817" s="104"/>
      <c r="EV817" s="104"/>
      <c r="EW817" s="104"/>
      <c r="EX817" s="104"/>
      <c r="EY817" s="104"/>
      <c r="EZ817" s="104"/>
      <c r="FA817" s="104"/>
      <c r="FB817" s="104"/>
      <c r="FC817" s="104"/>
      <c r="FD817" s="104"/>
      <c r="FE817" s="104"/>
      <c r="FF817" s="104"/>
      <c r="FG817" s="104"/>
      <c r="FH817" s="104"/>
      <c r="FI817" s="104"/>
      <c r="FJ817" s="104"/>
      <c r="FK817" s="104"/>
      <c r="FL817" s="104"/>
      <c r="FM817" s="104"/>
      <c r="FN817" s="104"/>
      <c r="FO817" s="104"/>
      <c r="FP817" s="104"/>
      <c r="FQ817" s="104"/>
      <c r="FR817" s="104"/>
      <c r="FS817" s="104"/>
      <c r="FT817" s="104"/>
      <c r="FU817" s="104"/>
      <c r="FV817" s="104"/>
      <c r="FW817" s="104"/>
      <c r="FX817" s="104"/>
      <c r="FY817" s="104"/>
      <c r="FZ817" s="104"/>
      <c r="GA817" s="104"/>
      <c r="GB817" s="104"/>
      <c r="GC817" s="104"/>
      <c r="GD817" s="104"/>
      <c r="GE817" s="104"/>
      <c r="GF817" s="104"/>
      <c r="GG817" s="104"/>
      <c r="GH817" s="104"/>
      <c r="GI817" s="104"/>
      <c r="GJ817" s="104"/>
      <c r="GK817" s="104"/>
      <c r="GL817" s="104"/>
      <c r="GM817" s="104"/>
      <c r="GN817" s="104"/>
      <c r="GO817" s="104"/>
      <c r="GP817" s="104"/>
      <c r="GQ817" s="104"/>
      <c r="GR817" s="104"/>
      <c r="GS817" s="104"/>
      <c r="GT817" s="104"/>
    </row>
    <row r="818" spans="8:202" s="6" customFormat="1">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c r="AJ818" s="104"/>
      <c r="AK818" s="104"/>
      <c r="AL818" s="104"/>
      <c r="AM818" s="104"/>
      <c r="AN818" s="104"/>
      <c r="AO818" s="104"/>
      <c r="AP818" s="104"/>
      <c r="AQ818" s="104"/>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c r="CJ818" s="104"/>
      <c r="CK818" s="104"/>
      <c r="CL818" s="104"/>
      <c r="CM818" s="104"/>
      <c r="CN818" s="104"/>
      <c r="CO818" s="104"/>
      <c r="CP818" s="104"/>
      <c r="CQ818" s="104"/>
      <c r="CR818" s="104"/>
      <c r="CS818" s="104"/>
      <c r="CT818" s="104"/>
      <c r="CU818" s="104"/>
      <c r="CV818" s="104"/>
      <c r="CW818" s="104"/>
      <c r="CX818" s="104"/>
      <c r="CY818" s="104"/>
      <c r="CZ818" s="104"/>
      <c r="DA818" s="104"/>
      <c r="DB818" s="104"/>
      <c r="DC818" s="104"/>
      <c r="DD818" s="104"/>
      <c r="DE818" s="104"/>
      <c r="DF818" s="104"/>
      <c r="DG818" s="104"/>
      <c r="DH818" s="104"/>
      <c r="DI818" s="104"/>
      <c r="DJ818" s="104"/>
      <c r="DK818" s="104"/>
      <c r="DL818" s="104"/>
      <c r="DM818" s="104"/>
      <c r="DN818" s="104"/>
      <c r="DO818" s="104"/>
      <c r="DP818" s="104"/>
      <c r="DQ818" s="104"/>
      <c r="DR818" s="104"/>
      <c r="DS818" s="104"/>
      <c r="DT818" s="104"/>
      <c r="DU818" s="104"/>
      <c r="DV818" s="104"/>
      <c r="DW818" s="104"/>
      <c r="DX818" s="104"/>
      <c r="DY818" s="104"/>
      <c r="DZ818" s="104"/>
      <c r="EA818" s="104"/>
      <c r="EB818" s="104"/>
      <c r="EC818" s="104"/>
      <c r="ED818" s="104"/>
      <c r="EE818" s="104"/>
      <c r="EF818" s="104"/>
      <c r="EG818" s="104"/>
      <c r="EH818" s="104"/>
      <c r="EI818" s="104"/>
      <c r="EJ818" s="104"/>
      <c r="EK818" s="104"/>
      <c r="EL818" s="104"/>
      <c r="EM818" s="104"/>
      <c r="EN818" s="104"/>
      <c r="EO818" s="104"/>
      <c r="EP818" s="104"/>
      <c r="EQ818" s="104"/>
      <c r="ER818" s="104"/>
      <c r="ES818" s="104"/>
      <c r="ET818" s="104"/>
      <c r="EU818" s="104"/>
      <c r="EV818" s="104"/>
      <c r="EW818" s="104"/>
      <c r="EX818" s="104"/>
      <c r="EY818" s="104"/>
      <c r="EZ818" s="104"/>
      <c r="FA818" s="104"/>
      <c r="FB818" s="104"/>
      <c r="FC818" s="104"/>
      <c r="FD818" s="104"/>
      <c r="FE818" s="104"/>
      <c r="FF818" s="104"/>
      <c r="FG818" s="104"/>
      <c r="FH818" s="104"/>
      <c r="FI818" s="104"/>
      <c r="FJ818" s="104"/>
      <c r="FK818" s="104"/>
      <c r="FL818" s="104"/>
      <c r="FM818" s="104"/>
      <c r="FN818" s="104"/>
      <c r="FO818" s="104"/>
      <c r="FP818" s="104"/>
      <c r="FQ818" s="104"/>
      <c r="FR818" s="104"/>
      <c r="FS818" s="104"/>
      <c r="FT818" s="104"/>
      <c r="FU818" s="104"/>
      <c r="FV818" s="104"/>
      <c r="FW818" s="104"/>
      <c r="FX818" s="104"/>
      <c r="FY818" s="104"/>
      <c r="FZ818" s="104"/>
      <c r="GA818" s="104"/>
      <c r="GB818" s="104"/>
      <c r="GC818" s="104"/>
      <c r="GD818" s="104"/>
      <c r="GE818" s="104"/>
      <c r="GF818" s="104"/>
      <c r="GG818" s="104"/>
      <c r="GH818" s="104"/>
      <c r="GI818" s="104"/>
      <c r="GJ818" s="104"/>
      <c r="GK818" s="104"/>
      <c r="GL818" s="104"/>
      <c r="GM818" s="104"/>
      <c r="GN818" s="104"/>
      <c r="GO818" s="104"/>
      <c r="GP818" s="104"/>
      <c r="GQ818" s="104"/>
      <c r="GR818" s="104"/>
      <c r="GS818" s="104"/>
      <c r="GT818" s="104"/>
    </row>
    <row r="819" spans="8:202" s="6" customFormat="1">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04"/>
      <c r="AM819" s="104"/>
      <c r="AN819" s="104"/>
      <c r="AO819" s="104"/>
      <c r="AP819" s="104"/>
      <c r="AQ819" s="104"/>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c r="CJ819" s="104"/>
      <c r="CK819" s="104"/>
      <c r="CL819" s="104"/>
      <c r="CM819" s="104"/>
      <c r="CN819" s="104"/>
      <c r="CO819" s="104"/>
      <c r="CP819" s="104"/>
      <c r="CQ819" s="104"/>
      <c r="CR819" s="104"/>
      <c r="CS819" s="104"/>
      <c r="CT819" s="104"/>
      <c r="CU819" s="104"/>
      <c r="CV819" s="104"/>
      <c r="CW819" s="104"/>
      <c r="CX819" s="104"/>
      <c r="CY819" s="104"/>
      <c r="CZ819" s="104"/>
      <c r="DA819" s="104"/>
      <c r="DB819" s="104"/>
      <c r="DC819" s="104"/>
      <c r="DD819" s="104"/>
      <c r="DE819" s="104"/>
      <c r="DF819" s="104"/>
      <c r="DG819" s="104"/>
      <c r="DH819" s="104"/>
      <c r="DI819" s="104"/>
      <c r="DJ819" s="104"/>
      <c r="DK819" s="104"/>
      <c r="DL819" s="104"/>
      <c r="DM819" s="104"/>
      <c r="DN819" s="104"/>
      <c r="DO819" s="104"/>
      <c r="DP819" s="104"/>
      <c r="DQ819" s="104"/>
      <c r="DR819" s="104"/>
      <c r="DS819" s="104"/>
      <c r="DT819" s="104"/>
      <c r="DU819" s="104"/>
      <c r="DV819" s="104"/>
      <c r="DW819" s="104"/>
      <c r="DX819" s="104"/>
      <c r="DY819" s="104"/>
      <c r="DZ819" s="104"/>
      <c r="EA819" s="104"/>
      <c r="EB819" s="104"/>
      <c r="EC819" s="104"/>
      <c r="ED819" s="104"/>
      <c r="EE819" s="104"/>
      <c r="EF819" s="104"/>
      <c r="EG819" s="104"/>
      <c r="EH819" s="104"/>
      <c r="EI819" s="104"/>
      <c r="EJ819" s="104"/>
      <c r="EK819" s="104"/>
      <c r="EL819" s="104"/>
      <c r="EM819" s="104"/>
      <c r="EN819" s="104"/>
      <c r="EO819" s="104"/>
      <c r="EP819" s="104"/>
      <c r="EQ819" s="104"/>
      <c r="ER819" s="104"/>
      <c r="ES819" s="104"/>
      <c r="ET819" s="104"/>
      <c r="EU819" s="104"/>
      <c r="EV819" s="104"/>
      <c r="EW819" s="104"/>
      <c r="EX819" s="104"/>
      <c r="EY819" s="104"/>
      <c r="EZ819" s="104"/>
      <c r="FA819" s="104"/>
      <c r="FB819" s="104"/>
      <c r="FC819" s="104"/>
      <c r="FD819" s="104"/>
      <c r="FE819" s="104"/>
      <c r="FF819" s="104"/>
      <c r="FG819" s="104"/>
      <c r="FH819" s="104"/>
      <c r="FI819" s="104"/>
      <c r="FJ819" s="104"/>
      <c r="FK819" s="104"/>
      <c r="FL819" s="104"/>
      <c r="FM819" s="104"/>
      <c r="FN819" s="104"/>
      <c r="FO819" s="104"/>
      <c r="FP819" s="104"/>
      <c r="FQ819" s="104"/>
      <c r="FR819" s="104"/>
      <c r="FS819" s="104"/>
      <c r="FT819" s="104"/>
      <c r="FU819" s="104"/>
      <c r="FV819" s="104"/>
      <c r="FW819" s="104"/>
      <c r="FX819" s="104"/>
      <c r="FY819" s="104"/>
      <c r="FZ819" s="104"/>
      <c r="GA819" s="104"/>
      <c r="GB819" s="104"/>
      <c r="GC819" s="104"/>
      <c r="GD819" s="104"/>
      <c r="GE819" s="104"/>
      <c r="GF819" s="104"/>
      <c r="GG819" s="104"/>
      <c r="GH819" s="104"/>
      <c r="GI819" s="104"/>
      <c r="GJ819" s="104"/>
      <c r="GK819" s="104"/>
      <c r="GL819" s="104"/>
      <c r="GM819" s="104"/>
      <c r="GN819" s="104"/>
      <c r="GO819" s="104"/>
      <c r="GP819" s="104"/>
      <c r="GQ819" s="104"/>
      <c r="GR819" s="104"/>
      <c r="GS819" s="104"/>
      <c r="GT819" s="104"/>
    </row>
    <row r="820" spans="8:202" s="6" customFormat="1">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4"/>
      <c r="AL820" s="104"/>
      <c r="AM820" s="104"/>
      <c r="AN820" s="104"/>
      <c r="AO820" s="104"/>
      <c r="AP820" s="104"/>
      <c r="AQ820" s="104"/>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c r="CJ820" s="104"/>
      <c r="CK820" s="104"/>
      <c r="CL820" s="104"/>
      <c r="CM820" s="104"/>
      <c r="CN820" s="104"/>
      <c r="CO820" s="104"/>
      <c r="CP820" s="104"/>
      <c r="CQ820" s="104"/>
      <c r="CR820" s="104"/>
      <c r="CS820" s="104"/>
      <c r="CT820" s="104"/>
      <c r="CU820" s="104"/>
      <c r="CV820" s="104"/>
      <c r="CW820" s="104"/>
      <c r="CX820" s="104"/>
      <c r="CY820" s="104"/>
      <c r="CZ820" s="104"/>
      <c r="DA820" s="104"/>
      <c r="DB820" s="104"/>
      <c r="DC820" s="104"/>
      <c r="DD820" s="104"/>
      <c r="DE820" s="104"/>
      <c r="DF820" s="104"/>
      <c r="DG820" s="104"/>
      <c r="DH820" s="104"/>
      <c r="DI820" s="104"/>
      <c r="DJ820" s="104"/>
      <c r="DK820" s="104"/>
      <c r="DL820" s="104"/>
      <c r="DM820" s="104"/>
      <c r="DN820" s="104"/>
      <c r="DO820" s="104"/>
      <c r="DP820" s="104"/>
      <c r="DQ820" s="104"/>
      <c r="DR820" s="104"/>
      <c r="DS820" s="104"/>
      <c r="DT820" s="104"/>
      <c r="DU820" s="104"/>
      <c r="DV820" s="104"/>
      <c r="DW820" s="104"/>
      <c r="DX820" s="104"/>
      <c r="DY820" s="104"/>
      <c r="DZ820" s="104"/>
      <c r="EA820" s="104"/>
      <c r="EB820" s="104"/>
      <c r="EC820" s="104"/>
      <c r="ED820" s="104"/>
      <c r="EE820" s="104"/>
      <c r="EF820" s="104"/>
      <c r="EG820" s="104"/>
      <c r="EH820" s="104"/>
      <c r="EI820" s="104"/>
      <c r="EJ820" s="104"/>
      <c r="EK820" s="104"/>
      <c r="EL820" s="104"/>
      <c r="EM820" s="104"/>
      <c r="EN820" s="104"/>
      <c r="EO820" s="104"/>
      <c r="EP820" s="104"/>
      <c r="EQ820" s="104"/>
      <c r="ER820" s="104"/>
      <c r="ES820" s="104"/>
      <c r="ET820" s="104"/>
      <c r="EU820" s="104"/>
      <c r="EV820" s="104"/>
      <c r="EW820" s="104"/>
      <c r="EX820" s="104"/>
      <c r="EY820" s="104"/>
      <c r="EZ820" s="104"/>
      <c r="FA820" s="104"/>
      <c r="FB820" s="104"/>
      <c r="FC820" s="104"/>
      <c r="FD820" s="104"/>
      <c r="FE820" s="104"/>
      <c r="FF820" s="104"/>
      <c r="FG820" s="104"/>
      <c r="FH820" s="104"/>
      <c r="FI820" s="104"/>
      <c r="FJ820" s="104"/>
      <c r="FK820" s="104"/>
      <c r="FL820" s="104"/>
      <c r="FM820" s="104"/>
      <c r="FN820" s="104"/>
      <c r="FO820" s="104"/>
      <c r="FP820" s="104"/>
      <c r="FQ820" s="104"/>
      <c r="FR820" s="104"/>
      <c r="FS820" s="104"/>
      <c r="FT820" s="104"/>
      <c r="FU820" s="104"/>
      <c r="FV820" s="104"/>
      <c r="FW820" s="104"/>
      <c r="FX820" s="104"/>
      <c r="FY820" s="104"/>
      <c r="FZ820" s="104"/>
      <c r="GA820" s="104"/>
      <c r="GB820" s="104"/>
      <c r="GC820" s="104"/>
      <c r="GD820" s="104"/>
      <c r="GE820" s="104"/>
      <c r="GF820" s="104"/>
      <c r="GG820" s="104"/>
      <c r="GH820" s="104"/>
      <c r="GI820" s="104"/>
      <c r="GJ820" s="104"/>
      <c r="GK820" s="104"/>
      <c r="GL820" s="104"/>
      <c r="GM820" s="104"/>
      <c r="GN820" s="104"/>
      <c r="GO820" s="104"/>
      <c r="GP820" s="104"/>
      <c r="GQ820" s="104"/>
      <c r="GR820" s="104"/>
      <c r="GS820" s="104"/>
      <c r="GT820" s="104"/>
    </row>
    <row r="821" spans="8:202" s="6" customFormat="1">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c r="AJ821" s="104"/>
      <c r="AK821" s="104"/>
      <c r="AL821" s="104"/>
      <c r="AM821" s="104"/>
      <c r="AN821" s="104"/>
      <c r="AO821" s="104"/>
      <c r="AP821" s="104"/>
      <c r="AQ821" s="104"/>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c r="CJ821" s="104"/>
      <c r="CK821" s="104"/>
      <c r="CL821" s="104"/>
      <c r="CM821" s="104"/>
      <c r="CN821" s="104"/>
      <c r="CO821" s="104"/>
      <c r="CP821" s="104"/>
      <c r="CQ821" s="104"/>
      <c r="CR821" s="104"/>
      <c r="CS821" s="104"/>
      <c r="CT821" s="104"/>
      <c r="CU821" s="104"/>
      <c r="CV821" s="104"/>
      <c r="CW821" s="104"/>
      <c r="CX821" s="104"/>
      <c r="CY821" s="104"/>
      <c r="CZ821" s="104"/>
      <c r="DA821" s="104"/>
      <c r="DB821" s="104"/>
      <c r="DC821" s="104"/>
      <c r="DD821" s="104"/>
      <c r="DE821" s="104"/>
      <c r="DF821" s="104"/>
      <c r="DG821" s="104"/>
      <c r="DH821" s="104"/>
      <c r="DI821" s="104"/>
      <c r="DJ821" s="104"/>
      <c r="DK821" s="104"/>
      <c r="DL821" s="104"/>
      <c r="DM821" s="104"/>
      <c r="DN821" s="104"/>
      <c r="DO821" s="104"/>
      <c r="DP821" s="104"/>
      <c r="DQ821" s="104"/>
      <c r="DR821" s="104"/>
      <c r="DS821" s="104"/>
      <c r="DT821" s="104"/>
      <c r="DU821" s="104"/>
      <c r="DV821" s="104"/>
      <c r="DW821" s="104"/>
      <c r="DX821" s="104"/>
      <c r="DY821" s="104"/>
      <c r="DZ821" s="104"/>
      <c r="EA821" s="104"/>
      <c r="EB821" s="104"/>
      <c r="EC821" s="104"/>
      <c r="ED821" s="104"/>
      <c r="EE821" s="104"/>
      <c r="EF821" s="104"/>
      <c r="EG821" s="104"/>
      <c r="EH821" s="104"/>
      <c r="EI821" s="104"/>
      <c r="EJ821" s="104"/>
      <c r="EK821" s="104"/>
      <c r="EL821" s="104"/>
      <c r="EM821" s="104"/>
      <c r="EN821" s="104"/>
      <c r="EO821" s="104"/>
      <c r="EP821" s="104"/>
      <c r="EQ821" s="104"/>
      <c r="ER821" s="104"/>
      <c r="ES821" s="104"/>
      <c r="ET821" s="104"/>
      <c r="EU821" s="104"/>
      <c r="EV821" s="104"/>
      <c r="EW821" s="104"/>
      <c r="EX821" s="104"/>
      <c r="EY821" s="104"/>
      <c r="EZ821" s="104"/>
      <c r="FA821" s="104"/>
      <c r="FB821" s="104"/>
      <c r="FC821" s="104"/>
      <c r="FD821" s="104"/>
      <c r="FE821" s="104"/>
      <c r="FF821" s="104"/>
      <c r="FG821" s="104"/>
      <c r="FH821" s="104"/>
      <c r="FI821" s="104"/>
      <c r="FJ821" s="104"/>
      <c r="FK821" s="104"/>
      <c r="FL821" s="104"/>
      <c r="FM821" s="104"/>
      <c r="FN821" s="104"/>
      <c r="FO821" s="104"/>
      <c r="FP821" s="104"/>
      <c r="FQ821" s="104"/>
      <c r="FR821" s="104"/>
      <c r="FS821" s="104"/>
      <c r="FT821" s="104"/>
      <c r="FU821" s="104"/>
      <c r="FV821" s="104"/>
      <c r="FW821" s="104"/>
      <c r="FX821" s="104"/>
      <c r="FY821" s="104"/>
      <c r="FZ821" s="104"/>
      <c r="GA821" s="104"/>
      <c r="GB821" s="104"/>
      <c r="GC821" s="104"/>
      <c r="GD821" s="104"/>
      <c r="GE821" s="104"/>
      <c r="GF821" s="104"/>
      <c r="GG821" s="104"/>
      <c r="GH821" s="104"/>
      <c r="GI821" s="104"/>
      <c r="GJ821" s="104"/>
      <c r="GK821" s="104"/>
      <c r="GL821" s="104"/>
      <c r="GM821" s="104"/>
      <c r="GN821" s="104"/>
      <c r="GO821" s="104"/>
      <c r="GP821" s="104"/>
      <c r="GQ821" s="104"/>
      <c r="GR821" s="104"/>
      <c r="GS821" s="104"/>
      <c r="GT821" s="104"/>
    </row>
    <row r="822" spans="8:202" s="6" customFormat="1">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4"/>
      <c r="AN822" s="104"/>
      <c r="AO822" s="104"/>
      <c r="AP822" s="104"/>
      <c r="AQ822" s="104"/>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c r="CJ822" s="104"/>
      <c r="CK822" s="104"/>
      <c r="CL822" s="104"/>
      <c r="CM822" s="104"/>
      <c r="CN822" s="104"/>
      <c r="CO822" s="104"/>
      <c r="CP822" s="104"/>
      <c r="CQ822" s="104"/>
      <c r="CR822" s="104"/>
      <c r="CS822" s="104"/>
      <c r="CT822" s="104"/>
      <c r="CU822" s="104"/>
      <c r="CV822" s="104"/>
      <c r="CW822" s="104"/>
      <c r="CX822" s="104"/>
      <c r="CY822" s="104"/>
      <c r="CZ822" s="104"/>
      <c r="DA822" s="104"/>
      <c r="DB822" s="104"/>
      <c r="DC822" s="104"/>
      <c r="DD822" s="104"/>
      <c r="DE822" s="104"/>
      <c r="DF822" s="104"/>
      <c r="DG822" s="104"/>
      <c r="DH822" s="104"/>
      <c r="DI822" s="104"/>
      <c r="DJ822" s="104"/>
      <c r="DK822" s="104"/>
      <c r="DL822" s="104"/>
      <c r="DM822" s="104"/>
      <c r="DN822" s="104"/>
      <c r="DO822" s="104"/>
      <c r="DP822" s="104"/>
      <c r="DQ822" s="104"/>
      <c r="DR822" s="104"/>
      <c r="DS822" s="104"/>
      <c r="DT822" s="104"/>
      <c r="DU822" s="104"/>
      <c r="DV822" s="104"/>
      <c r="DW822" s="104"/>
      <c r="DX822" s="104"/>
      <c r="DY822" s="104"/>
      <c r="DZ822" s="104"/>
      <c r="EA822" s="104"/>
      <c r="EB822" s="104"/>
      <c r="EC822" s="104"/>
      <c r="ED822" s="104"/>
      <c r="EE822" s="104"/>
      <c r="EF822" s="104"/>
      <c r="EG822" s="104"/>
      <c r="EH822" s="104"/>
      <c r="EI822" s="104"/>
      <c r="EJ822" s="104"/>
      <c r="EK822" s="104"/>
      <c r="EL822" s="104"/>
      <c r="EM822" s="104"/>
      <c r="EN822" s="104"/>
      <c r="EO822" s="104"/>
      <c r="EP822" s="104"/>
      <c r="EQ822" s="104"/>
      <c r="ER822" s="104"/>
      <c r="ES822" s="104"/>
      <c r="ET822" s="104"/>
      <c r="EU822" s="104"/>
      <c r="EV822" s="104"/>
      <c r="EW822" s="104"/>
      <c r="EX822" s="104"/>
      <c r="EY822" s="104"/>
      <c r="EZ822" s="104"/>
      <c r="FA822" s="104"/>
      <c r="FB822" s="104"/>
      <c r="FC822" s="104"/>
      <c r="FD822" s="104"/>
      <c r="FE822" s="104"/>
      <c r="FF822" s="104"/>
      <c r="FG822" s="104"/>
      <c r="FH822" s="104"/>
      <c r="FI822" s="104"/>
      <c r="FJ822" s="104"/>
      <c r="FK822" s="104"/>
      <c r="FL822" s="104"/>
      <c r="FM822" s="104"/>
      <c r="FN822" s="104"/>
      <c r="FO822" s="104"/>
      <c r="FP822" s="104"/>
      <c r="FQ822" s="104"/>
      <c r="FR822" s="104"/>
      <c r="FS822" s="104"/>
      <c r="FT822" s="104"/>
      <c r="FU822" s="104"/>
      <c r="FV822" s="104"/>
      <c r="FW822" s="104"/>
      <c r="FX822" s="104"/>
      <c r="FY822" s="104"/>
      <c r="FZ822" s="104"/>
      <c r="GA822" s="104"/>
      <c r="GB822" s="104"/>
      <c r="GC822" s="104"/>
      <c r="GD822" s="104"/>
      <c r="GE822" s="104"/>
      <c r="GF822" s="104"/>
      <c r="GG822" s="104"/>
      <c r="GH822" s="104"/>
      <c r="GI822" s="104"/>
      <c r="GJ822" s="104"/>
      <c r="GK822" s="104"/>
      <c r="GL822" s="104"/>
      <c r="GM822" s="104"/>
      <c r="GN822" s="104"/>
      <c r="GO822" s="104"/>
      <c r="GP822" s="104"/>
      <c r="GQ822" s="104"/>
      <c r="GR822" s="104"/>
      <c r="GS822" s="104"/>
      <c r="GT822" s="104"/>
    </row>
    <row r="823" spans="8:202" s="6" customFormat="1">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c r="AJ823" s="104"/>
      <c r="AK823" s="104"/>
      <c r="AL823" s="104"/>
      <c r="AM823" s="104"/>
      <c r="AN823" s="104"/>
      <c r="AO823" s="104"/>
      <c r="AP823" s="104"/>
      <c r="AQ823" s="104"/>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c r="CJ823" s="104"/>
      <c r="CK823" s="104"/>
      <c r="CL823" s="104"/>
      <c r="CM823" s="104"/>
      <c r="CN823" s="104"/>
      <c r="CO823" s="104"/>
      <c r="CP823" s="104"/>
      <c r="CQ823" s="104"/>
      <c r="CR823" s="104"/>
      <c r="CS823" s="104"/>
      <c r="CT823" s="104"/>
      <c r="CU823" s="104"/>
      <c r="CV823" s="104"/>
      <c r="CW823" s="104"/>
      <c r="CX823" s="104"/>
      <c r="CY823" s="104"/>
      <c r="CZ823" s="104"/>
      <c r="DA823" s="104"/>
      <c r="DB823" s="104"/>
      <c r="DC823" s="104"/>
      <c r="DD823" s="104"/>
      <c r="DE823" s="104"/>
      <c r="DF823" s="104"/>
      <c r="DG823" s="104"/>
      <c r="DH823" s="104"/>
      <c r="DI823" s="104"/>
      <c r="DJ823" s="104"/>
      <c r="DK823" s="104"/>
      <c r="DL823" s="104"/>
      <c r="DM823" s="104"/>
      <c r="DN823" s="104"/>
      <c r="DO823" s="104"/>
      <c r="DP823" s="104"/>
      <c r="DQ823" s="104"/>
      <c r="DR823" s="104"/>
      <c r="DS823" s="104"/>
      <c r="DT823" s="104"/>
      <c r="DU823" s="104"/>
      <c r="DV823" s="104"/>
      <c r="DW823" s="104"/>
      <c r="DX823" s="104"/>
      <c r="DY823" s="104"/>
      <c r="DZ823" s="104"/>
      <c r="EA823" s="104"/>
      <c r="EB823" s="104"/>
      <c r="EC823" s="104"/>
      <c r="ED823" s="104"/>
      <c r="EE823" s="104"/>
      <c r="EF823" s="104"/>
      <c r="EG823" s="104"/>
      <c r="EH823" s="104"/>
      <c r="EI823" s="104"/>
      <c r="EJ823" s="104"/>
      <c r="EK823" s="104"/>
      <c r="EL823" s="104"/>
      <c r="EM823" s="104"/>
      <c r="EN823" s="104"/>
      <c r="EO823" s="104"/>
      <c r="EP823" s="104"/>
      <c r="EQ823" s="104"/>
      <c r="ER823" s="104"/>
      <c r="ES823" s="104"/>
      <c r="ET823" s="104"/>
      <c r="EU823" s="104"/>
      <c r="EV823" s="104"/>
      <c r="EW823" s="104"/>
      <c r="EX823" s="104"/>
      <c r="EY823" s="104"/>
      <c r="EZ823" s="104"/>
      <c r="FA823" s="104"/>
      <c r="FB823" s="104"/>
      <c r="FC823" s="104"/>
      <c r="FD823" s="104"/>
      <c r="FE823" s="104"/>
      <c r="FF823" s="104"/>
      <c r="FG823" s="104"/>
      <c r="FH823" s="104"/>
      <c r="FI823" s="104"/>
      <c r="FJ823" s="104"/>
      <c r="FK823" s="104"/>
      <c r="FL823" s="104"/>
      <c r="FM823" s="104"/>
      <c r="FN823" s="104"/>
      <c r="FO823" s="104"/>
      <c r="FP823" s="104"/>
      <c r="FQ823" s="104"/>
      <c r="FR823" s="104"/>
      <c r="FS823" s="104"/>
      <c r="FT823" s="104"/>
      <c r="FU823" s="104"/>
      <c r="FV823" s="104"/>
      <c r="FW823" s="104"/>
      <c r="FX823" s="104"/>
      <c r="FY823" s="104"/>
      <c r="FZ823" s="104"/>
      <c r="GA823" s="104"/>
      <c r="GB823" s="104"/>
      <c r="GC823" s="104"/>
      <c r="GD823" s="104"/>
      <c r="GE823" s="104"/>
      <c r="GF823" s="104"/>
      <c r="GG823" s="104"/>
      <c r="GH823" s="104"/>
      <c r="GI823" s="104"/>
      <c r="GJ823" s="104"/>
      <c r="GK823" s="104"/>
      <c r="GL823" s="104"/>
      <c r="GM823" s="104"/>
      <c r="GN823" s="104"/>
      <c r="GO823" s="104"/>
      <c r="GP823" s="104"/>
      <c r="GQ823" s="104"/>
      <c r="GR823" s="104"/>
      <c r="GS823" s="104"/>
      <c r="GT823" s="104"/>
    </row>
    <row r="824" spans="8:202" s="6" customFormat="1">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c r="AJ824" s="104"/>
      <c r="AK824" s="104"/>
      <c r="AL824" s="104"/>
      <c r="AM824" s="104"/>
      <c r="AN824" s="104"/>
      <c r="AO824" s="104"/>
      <c r="AP824" s="104"/>
      <c r="AQ824" s="104"/>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c r="CJ824" s="104"/>
      <c r="CK824" s="104"/>
      <c r="CL824" s="104"/>
      <c r="CM824" s="104"/>
      <c r="CN824" s="104"/>
      <c r="CO824" s="104"/>
      <c r="CP824" s="104"/>
      <c r="CQ824" s="104"/>
      <c r="CR824" s="104"/>
      <c r="CS824" s="104"/>
      <c r="CT824" s="104"/>
      <c r="CU824" s="104"/>
      <c r="CV824" s="104"/>
      <c r="CW824" s="104"/>
      <c r="CX824" s="104"/>
      <c r="CY824" s="104"/>
      <c r="CZ824" s="104"/>
      <c r="DA824" s="104"/>
      <c r="DB824" s="104"/>
      <c r="DC824" s="104"/>
      <c r="DD824" s="104"/>
      <c r="DE824" s="104"/>
      <c r="DF824" s="104"/>
      <c r="DG824" s="104"/>
      <c r="DH824" s="104"/>
      <c r="DI824" s="104"/>
      <c r="DJ824" s="104"/>
      <c r="DK824" s="104"/>
      <c r="DL824" s="104"/>
      <c r="DM824" s="104"/>
      <c r="DN824" s="104"/>
      <c r="DO824" s="104"/>
      <c r="DP824" s="104"/>
      <c r="DQ824" s="104"/>
      <c r="DR824" s="104"/>
      <c r="DS824" s="104"/>
      <c r="DT824" s="104"/>
      <c r="DU824" s="104"/>
      <c r="DV824" s="104"/>
      <c r="DW824" s="104"/>
      <c r="DX824" s="104"/>
      <c r="DY824" s="104"/>
      <c r="DZ824" s="104"/>
      <c r="EA824" s="104"/>
      <c r="EB824" s="104"/>
      <c r="EC824" s="104"/>
      <c r="ED824" s="104"/>
      <c r="EE824" s="104"/>
      <c r="EF824" s="104"/>
      <c r="EG824" s="104"/>
      <c r="EH824" s="104"/>
      <c r="EI824" s="104"/>
      <c r="EJ824" s="104"/>
      <c r="EK824" s="104"/>
      <c r="EL824" s="104"/>
      <c r="EM824" s="104"/>
      <c r="EN824" s="104"/>
      <c r="EO824" s="104"/>
      <c r="EP824" s="104"/>
      <c r="EQ824" s="104"/>
      <c r="ER824" s="104"/>
      <c r="ES824" s="104"/>
      <c r="ET824" s="104"/>
      <c r="EU824" s="104"/>
      <c r="EV824" s="104"/>
      <c r="EW824" s="104"/>
      <c r="EX824" s="104"/>
      <c r="EY824" s="104"/>
      <c r="EZ824" s="104"/>
      <c r="FA824" s="104"/>
      <c r="FB824" s="104"/>
      <c r="FC824" s="104"/>
      <c r="FD824" s="104"/>
      <c r="FE824" s="104"/>
      <c r="FF824" s="104"/>
      <c r="FG824" s="104"/>
      <c r="FH824" s="104"/>
      <c r="FI824" s="104"/>
      <c r="FJ824" s="104"/>
      <c r="FK824" s="104"/>
      <c r="FL824" s="104"/>
      <c r="FM824" s="104"/>
      <c r="FN824" s="104"/>
      <c r="FO824" s="104"/>
      <c r="FP824" s="104"/>
      <c r="FQ824" s="104"/>
      <c r="FR824" s="104"/>
      <c r="FS824" s="104"/>
      <c r="FT824" s="104"/>
      <c r="FU824" s="104"/>
      <c r="FV824" s="104"/>
      <c r="FW824" s="104"/>
      <c r="FX824" s="104"/>
      <c r="FY824" s="104"/>
      <c r="FZ824" s="104"/>
      <c r="GA824" s="104"/>
      <c r="GB824" s="104"/>
      <c r="GC824" s="104"/>
      <c r="GD824" s="104"/>
      <c r="GE824" s="104"/>
      <c r="GF824" s="104"/>
      <c r="GG824" s="104"/>
      <c r="GH824" s="104"/>
      <c r="GI824" s="104"/>
      <c r="GJ824" s="104"/>
      <c r="GK824" s="104"/>
      <c r="GL824" s="104"/>
      <c r="GM824" s="104"/>
      <c r="GN824" s="104"/>
      <c r="GO824" s="104"/>
      <c r="GP824" s="104"/>
      <c r="GQ824" s="104"/>
      <c r="GR824" s="104"/>
      <c r="GS824" s="104"/>
      <c r="GT824" s="104"/>
    </row>
    <row r="825" spans="8:202" s="6" customFormat="1">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4"/>
      <c r="AL825" s="104"/>
      <c r="AM825" s="104"/>
      <c r="AN825" s="104"/>
      <c r="AO825" s="104"/>
      <c r="AP825" s="104"/>
      <c r="AQ825" s="104"/>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c r="CJ825" s="104"/>
      <c r="CK825" s="104"/>
      <c r="CL825" s="104"/>
      <c r="CM825" s="104"/>
      <c r="CN825" s="104"/>
      <c r="CO825" s="104"/>
      <c r="CP825" s="104"/>
      <c r="CQ825" s="104"/>
      <c r="CR825" s="104"/>
      <c r="CS825" s="104"/>
      <c r="CT825" s="104"/>
      <c r="CU825" s="104"/>
      <c r="CV825" s="104"/>
      <c r="CW825" s="104"/>
      <c r="CX825" s="104"/>
      <c r="CY825" s="104"/>
      <c r="CZ825" s="104"/>
      <c r="DA825" s="104"/>
      <c r="DB825" s="104"/>
      <c r="DC825" s="104"/>
      <c r="DD825" s="104"/>
      <c r="DE825" s="104"/>
      <c r="DF825" s="104"/>
      <c r="DG825" s="104"/>
      <c r="DH825" s="104"/>
      <c r="DI825" s="104"/>
      <c r="DJ825" s="104"/>
      <c r="DK825" s="104"/>
      <c r="DL825" s="104"/>
      <c r="DM825" s="104"/>
      <c r="DN825" s="104"/>
      <c r="DO825" s="104"/>
      <c r="DP825" s="104"/>
      <c r="DQ825" s="104"/>
      <c r="DR825" s="104"/>
      <c r="DS825" s="104"/>
      <c r="DT825" s="104"/>
      <c r="DU825" s="104"/>
      <c r="DV825" s="104"/>
      <c r="DW825" s="104"/>
      <c r="DX825" s="104"/>
      <c r="DY825" s="104"/>
      <c r="DZ825" s="104"/>
      <c r="EA825" s="104"/>
      <c r="EB825" s="104"/>
      <c r="EC825" s="104"/>
      <c r="ED825" s="104"/>
      <c r="EE825" s="104"/>
      <c r="EF825" s="104"/>
      <c r="EG825" s="104"/>
      <c r="EH825" s="104"/>
      <c r="EI825" s="104"/>
      <c r="EJ825" s="104"/>
      <c r="EK825" s="104"/>
      <c r="EL825" s="104"/>
      <c r="EM825" s="104"/>
      <c r="EN825" s="104"/>
      <c r="EO825" s="104"/>
      <c r="EP825" s="104"/>
      <c r="EQ825" s="104"/>
      <c r="ER825" s="104"/>
      <c r="ES825" s="104"/>
      <c r="ET825" s="104"/>
      <c r="EU825" s="104"/>
      <c r="EV825" s="104"/>
      <c r="EW825" s="104"/>
      <c r="EX825" s="104"/>
      <c r="EY825" s="104"/>
      <c r="EZ825" s="104"/>
      <c r="FA825" s="104"/>
      <c r="FB825" s="104"/>
      <c r="FC825" s="104"/>
      <c r="FD825" s="104"/>
      <c r="FE825" s="104"/>
      <c r="FF825" s="104"/>
      <c r="FG825" s="104"/>
      <c r="FH825" s="104"/>
      <c r="FI825" s="104"/>
      <c r="FJ825" s="104"/>
      <c r="FK825" s="104"/>
      <c r="FL825" s="104"/>
      <c r="FM825" s="104"/>
      <c r="FN825" s="104"/>
      <c r="FO825" s="104"/>
      <c r="FP825" s="104"/>
      <c r="FQ825" s="104"/>
      <c r="FR825" s="104"/>
      <c r="FS825" s="104"/>
      <c r="FT825" s="104"/>
      <c r="FU825" s="104"/>
      <c r="FV825" s="104"/>
      <c r="FW825" s="104"/>
      <c r="FX825" s="104"/>
      <c r="FY825" s="104"/>
      <c r="FZ825" s="104"/>
      <c r="GA825" s="104"/>
      <c r="GB825" s="104"/>
      <c r="GC825" s="104"/>
      <c r="GD825" s="104"/>
      <c r="GE825" s="104"/>
      <c r="GF825" s="104"/>
      <c r="GG825" s="104"/>
      <c r="GH825" s="104"/>
      <c r="GI825" s="104"/>
      <c r="GJ825" s="104"/>
      <c r="GK825" s="104"/>
      <c r="GL825" s="104"/>
      <c r="GM825" s="104"/>
      <c r="GN825" s="104"/>
      <c r="GO825" s="104"/>
      <c r="GP825" s="104"/>
      <c r="GQ825" s="104"/>
      <c r="GR825" s="104"/>
      <c r="GS825" s="104"/>
      <c r="GT825" s="104"/>
    </row>
    <row r="826" spans="8:202" s="6" customFormat="1">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c r="AJ826" s="104"/>
      <c r="AK826" s="104"/>
      <c r="AL826" s="104"/>
      <c r="AM826" s="104"/>
      <c r="AN826" s="104"/>
      <c r="AO826" s="104"/>
      <c r="AP826" s="104"/>
      <c r="AQ826" s="104"/>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c r="CJ826" s="104"/>
      <c r="CK826" s="104"/>
      <c r="CL826" s="104"/>
      <c r="CM826" s="104"/>
      <c r="CN826" s="104"/>
      <c r="CO826" s="104"/>
      <c r="CP826" s="104"/>
      <c r="CQ826" s="104"/>
      <c r="CR826" s="104"/>
      <c r="CS826" s="104"/>
      <c r="CT826" s="104"/>
      <c r="CU826" s="104"/>
      <c r="CV826" s="104"/>
      <c r="CW826" s="104"/>
      <c r="CX826" s="104"/>
      <c r="CY826" s="104"/>
      <c r="CZ826" s="104"/>
      <c r="DA826" s="104"/>
      <c r="DB826" s="104"/>
      <c r="DC826" s="104"/>
      <c r="DD826" s="104"/>
      <c r="DE826" s="104"/>
      <c r="DF826" s="104"/>
      <c r="DG826" s="104"/>
      <c r="DH826" s="104"/>
      <c r="DI826" s="104"/>
      <c r="DJ826" s="104"/>
      <c r="DK826" s="104"/>
      <c r="DL826" s="104"/>
      <c r="DM826" s="104"/>
      <c r="DN826" s="104"/>
      <c r="DO826" s="104"/>
      <c r="DP826" s="104"/>
      <c r="DQ826" s="104"/>
      <c r="DR826" s="104"/>
      <c r="DS826" s="104"/>
      <c r="DT826" s="104"/>
      <c r="DU826" s="104"/>
      <c r="DV826" s="104"/>
      <c r="DW826" s="104"/>
      <c r="DX826" s="104"/>
      <c r="DY826" s="104"/>
      <c r="DZ826" s="104"/>
      <c r="EA826" s="104"/>
      <c r="EB826" s="104"/>
      <c r="EC826" s="104"/>
      <c r="ED826" s="104"/>
      <c r="EE826" s="104"/>
      <c r="EF826" s="104"/>
      <c r="EG826" s="104"/>
      <c r="EH826" s="104"/>
      <c r="EI826" s="104"/>
      <c r="EJ826" s="104"/>
      <c r="EK826" s="104"/>
      <c r="EL826" s="104"/>
      <c r="EM826" s="104"/>
      <c r="EN826" s="104"/>
      <c r="EO826" s="104"/>
      <c r="EP826" s="104"/>
      <c r="EQ826" s="104"/>
      <c r="ER826" s="104"/>
      <c r="ES826" s="104"/>
      <c r="ET826" s="104"/>
      <c r="EU826" s="104"/>
      <c r="EV826" s="104"/>
      <c r="EW826" s="104"/>
      <c r="EX826" s="104"/>
      <c r="EY826" s="104"/>
      <c r="EZ826" s="104"/>
      <c r="FA826" s="104"/>
      <c r="FB826" s="104"/>
      <c r="FC826" s="104"/>
      <c r="FD826" s="104"/>
      <c r="FE826" s="104"/>
      <c r="FF826" s="104"/>
      <c r="FG826" s="104"/>
      <c r="FH826" s="104"/>
      <c r="FI826" s="104"/>
      <c r="FJ826" s="104"/>
      <c r="FK826" s="104"/>
      <c r="FL826" s="104"/>
      <c r="FM826" s="104"/>
      <c r="FN826" s="104"/>
      <c r="FO826" s="104"/>
      <c r="FP826" s="104"/>
      <c r="FQ826" s="104"/>
      <c r="FR826" s="104"/>
      <c r="FS826" s="104"/>
      <c r="FT826" s="104"/>
      <c r="FU826" s="104"/>
      <c r="FV826" s="104"/>
      <c r="FW826" s="104"/>
      <c r="FX826" s="104"/>
      <c r="FY826" s="104"/>
      <c r="FZ826" s="104"/>
      <c r="GA826" s="104"/>
      <c r="GB826" s="104"/>
      <c r="GC826" s="104"/>
      <c r="GD826" s="104"/>
      <c r="GE826" s="104"/>
      <c r="GF826" s="104"/>
      <c r="GG826" s="104"/>
      <c r="GH826" s="104"/>
      <c r="GI826" s="104"/>
      <c r="GJ826" s="104"/>
      <c r="GK826" s="104"/>
      <c r="GL826" s="104"/>
      <c r="GM826" s="104"/>
      <c r="GN826" s="104"/>
      <c r="GO826" s="104"/>
      <c r="GP826" s="104"/>
      <c r="GQ826" s="104"/>
      <c r="GR826" s="104"/>
      <c r="GS826" s="104"/>
      <c r="GT826" s="104"/>
    </row>
    <row r="827" spans="8:202" s="6" customFormat="1">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c r="AG827" s="104"/>
      <c r="AH827" s="104"/>
      <c r="AI827" s="104"/>
      <c r="AJ827" s="104"/>
      <c r="AK827" s="104"/>
      <c r="AL827" s="104"/>
      <c r="AM827" s="104"/>
      <c r="AN827" s="104"/>
      <c r="AO827" s="104"/>
      <c r="AP827" s="104"/>
      <c r="AQ827" s="104"/>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c r="CJ827" s="104"/>
      <c r="CK827" s="104"/>
      <c r="CL827" s="104"/>
      <c r="CM827" s="104"/>
      <c r="CN827" s="104"/>
      <c r="CO827" s="104"/>
      <c r="CP827" s="104"/>
      <c r="CQ827" s="104"/>
      <c r="CR827" s="104"/>
      <c r="CS827" s="104"/>
      <c r="CT827" s="104"/>
      <c r="CU827" s="104"/>
      <c r="CV827" s="104"/>
      <c r="CW827" s="104"/>
      <c r="CX827" s="104"/>
      <c r="CY827" s="104"/>
      <c r="CZ827" s="104"/>
      <c r="DA827" s="104"/>
      <c r="DB827" s="104"/>
      <c r="DC827" s="104"/>
      <c r="DD827" s="104"/>
      <c r="DE827" s="104"/>
      <c r="DF827" s="104"/>
      <c r="DG827" s="104"/>
      <c r="DH827" s="104"/>
      <c r="DI827" s="104"/>
      <c r="DJ827" s="104"/>
      <c r="DK827" s="104"/>
      <c r="DL827" s="104"/>
      <c r="DM827" s="104"/>
      <c r="DN827" s="104"/>
      <c r="DO827" s="104"/>
      <c r="DP827" s="104"/>
      <c r="DQ827" s="104"/>
      <c r="DR827" s="104"/>
      <c r="DS827" s="104"/>
      <c r="DT827" s="104"/>
      <c r="DU827" s="104"/>
      <c r="DV827" s="104"/>
      <c r="DW827" s="104"/>
      <c r="DX827" s="104"/>
      <c r="DY827" s="104"/>
      <c r="DZ827" s="104"/>
      <c r="EA827" s="104"/>
      <c r="EB827" s="104"/>
      <c r="EC827" s="104"/>
      <c r="ED827" s="104"/>
      <c r="EE827" s="104"/>
      <c r="EF827" s="104"/>
      <c r="EG827" s="104"/>
      <c r="EH827" s="104"/>
      <c r="EI827" s="104"/>
      <c r="EJ827" s="104"/>
      <c r="EK827" s="104"/>
      <c r="EL827" s="104"/>
      <c r="EM827" s="104"/>
      <c r="EN827" s="104"/>
      <c r="EO827" s="104"/>
      <c r="EP827" s="104"/>
      <c r="EQ827" s="104"/>
      <c r="ER827" s="104"/>
      <c r="ES827" s="104"/>
      <c r="ET827" s="104"/>
      <c r="EU827" s="104"/>
      <c r="EV827" s="104"/>
      <c r="EW827" s="104"/>
      <c r="EX827" s="104"/>
      <c r="EY827" s="104"/>
      <c r="EZ827" s="104"/>
      <c r="FA827" s="104"/>
      <c r="FB827" s="104"/>
      <c r="FC827" s="104"/>
      <c r="FD827" s="104"/>
      <c r="FE827" s="104"/>
      <c r="FF827" s="104"/>
      <c r="FG827" s="104"/>
      <c r="FH827" s="104"/>
      <c r="FI827" s="104"/>
      <c r="FJ827" s="104"/>
      <c r="FK827" s="104"/>
      <c r="FL827" s="104"/>
      <c r="FM827" s="104"/>
      <c r="FN827" s="104"/>
      <c r="FO827" s="104"/>
      <c r="FP827" s="104"/>
      <c r="FQ827" s="104"/>
      <c r="FR827" s="104"/>
      <c r="FS827" s="104"/>
      <c r="FT827" s="104"/>
      <c r="FU827" s="104"/>
      <c r="FV827" s="104"/>
      <c r="FW827" s="104"/>
      <c r="FX827" s="104"/>
      <c r="FY827" s="104"/>
      <c r="FZ827" s="104"/>
      <c r="GA827" s="104"/>
      <c r="GB827" s="104"/>
      <c r="GC827" s="104"/>
      <c r="GD827" s="104"/>
      <c r="GE827" s="104"/>
      <c r="GF827" s="104"/>
      <c r="GG827" s="104"/>
      <c r="GH827" s="104"/>
      <c r="GI827" s="104"/>
      <c r="GJ827" s="104"/>
      <c r="GK827" s="104"/>
      <c r="GL827" s="104"/>
      <c r="GM827" s="104"/>
      <c r="GN827" s="104"/>
      <c r="GO827" s="104"/>
      <c r="GP827" s="104"/>
      <c r="GQ827" s="104"/>
      <c r="GR827" s="104"/>
      <c r="GS827" s="104"/>
      <c r="GT827" s="104"/>
    </row>
    <row r="828" spans="8:202" s="6" customFormat="1">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c r="AG828" s="104"/>
      <c r="AH828" s="104"/>
      <c r="AI828" s="104"/>
      <c r="AJ828" s="104"/>
      <c r="AK828" s="104"/>
      <c r="AL828" s="104"/>
      <c r="AM828" s="104"/>
      <c r="AN828" s="104"/>
      <c r="AO828" s="104"/>
      <c r="AP828" s="104"/>
      <c r="AQ828" s="104"/>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c r="CJ828" s="104"/>
      <c r="CK828" s="104"/>
      <c r="CL828" s="104"/>
      <c r="CM828" s="104"/>
      <c r="CN828" s="104"/>
      <c r="CO828" s="104"/>
      <c r="CP828" s="104"/>
      <c r="CQ828" s="104"/>
      <c r="CR828" s="104"/>
      <c r="CS828" s="104"/>
      <c r="CT828" s="104"/>
      <c r="CU828" s="104"/>
      <c r="CV828" s="104"/>
      <c r="CW828" s="104"/>
      <c r="CX828" s="104"/>
      <c r="CY828" s="104"/>
      <c r="CZ828" s="104"/>
      <c r="DA828" s="104"/>
      <c r="DB828" s="104"/>
      <c r="DC828" s="104"/>
      <c r="DD828" s="104"/>
      <c r="DE828" s="104"/>
      <c r="DF828" s="104"/>
      <c r="DG828" s="104"/>
      <c r="DH828" s="104"/>
      <c r="DI828" s="104"/>
      <c r="DJ828" s="104"/>
      <c r="DK828" s="104"/>
      <c r="DL828" s="104"/>
      <c r="DM828" s="104"/>
      <c r="DN828" s="104"/>
      <c r="DO828" s="104"/>
      <c r="DP828" s="104"/>
      <c r="DQ828" s="104"/>
      <c r="DR828" s="104"/>
      <c r="DS828" s="104"/>
      <c r="DT828" s="104"/>
      <c r="DU828" s="104"/>
      <c r="DV828" s="104"/>
      <c r="DW828" s="104"/>
      <c r="DX828" s="104"/>
      <c r="DY828" s="104"/>
      <c r="DZ828" s="104"/>
      <c r="EA828" s="104"/>
      <c r="EB828" s="104"/>
      <c r="EC828" s="104"/>
      <c r="ED828" s="104"/>
      <c r="EE828" s="104"/>
      <c r="EF828" s="104"/>
      <c r="EG828" s="104"/>
      <c r="EH828" s="104"/>
      <c r="EI828" s="104"/>
      <c r="EJ828" s="104"/>
      <c r="EK828" s="104"/>
      <c r="EL828" s="104"/>
      <c r="EM828" s="104"/>
      <c r="EN828" s="104"/>
      <c r="EO828" s="104"/>
      <c r="EP828" s="104"/>
      <c r="EQ828" s="104"/>
      <c r="ER828" s="104"/>
      <c r="ES828" s="104"/>
      <c r="ET828" s="104"/>
      <c r="EU828" s="104"/>
      <c r="EV828" s="104"/>
      <c r="EW828" s="104"/>
      <c r="EX828" s="104"/>
      <c r="EY828" s="104"/>
      <c r="EZ828" s="104"/>
      <c r="FA828" s="104"/>
      <c r="FB828" s="104"/>
      <c r="FC828" s="104"/>
      <c r="FD828" s="104"/>
      <c r="FE828" s="104"/>
      <c r="FF828" s="104"/>
      <c r="FG828" s="104"/>
      <c r="FH828" s="104"/>
      <c r="FI828" s="104"/>
      <c r="FJ828" s="104"/>
      <c r="FK828" s="104"/>
      <c r="FL828" s="104"/>
      <c r="FM828" s="104"/>
      <c r="FN828" s="104"/>
      <c r="FO828" s="104"/>
      <c r="FP828" s="104"/>
      <c r="FQ828" s="104"/>
      <c r="FR828" s="104"/>
      <c r="FS828" s="104"/>
      <c r="FT828" s="104"/>
      <c r="FU828" s="104"/>
      <c r="FV828" s="104"/>
      <c r="FW828" s="104"/>
      <c r="FX828" s="104"/>
      <c r="FY828" s="104"/>
      <c r="FZ828" s="104"/>
      <c r="GA828" s="104"/>
      <c r="GB828" s="104"/>
      <c r="GC828" s="104"/>
      <c r="GD828" s="104"/>
      <c r="GE828" s="104"/>
      <c r="GF828" s="104"/>
      <c r="GG828" s="104"/>
      <c r="GH828" s="104"/>
      <c r="GI828" s="104"/>
      <c r="GJ828" s="104"/>
      <c r="GK828" s="104"/>
      <c r="GL828" s="104"/>
      <c r="GM828" s="104"/>
      <c r="GN828" s="104"/>
      <c r="GO828" s="104"/>
      <c r="GP828" s="104"/>
      <c r="GQ828" s="104"/>
      <c r="GR828" s="104"/>
      <c r="GS828" s="104"/>
      <c r="GT828" s="104"/>
    </row>
    <row r="829" spans="8:202" s="6" customFormat="1">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c r="AJ829" s="104"/>
      <c r="AK829" s="104"/>
      <c r="AL829" s="104"/>
      <c r="AM829" s="104"/>
      <c r="AN829" s="104"/>
      <c r="AO829" s="104"/>
      <c r="AP829" s="104"/>
      <c r="AQ829" s="104"/>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c r="CJ829" s="104"/>
      <c r="CK829" s="104"/>
      <c r="CL829" s="104"/>
      <c r="CM829" s="104"/>
      <c r="CN829" s="104"/>
      <c r="CO829" s="104"/>
      <c r="CP829" s="104"/>
      <c r="CQ829" s="104"/>
      <c r="CR829" s="104"/>
      <c r="CS829" s="104"/>
      <c r="CT829" s="104"/>
      <c r="CU829" s="104"/>
      <c r="CV829" s="104"/>
      <c r="CW829" s="104"/>
      <c r="CX829" s="104"/>
      <c r="CY829" s="104"/>
      <c r="CZ829" s="104"/>
      <c r="DA829" s="104"/>
      <c r="DB829" s="104"/>
      <c r="DC829" s="104"/>
      <c r="DD829" s="104"/>
      <c r="DE829" s="104"/>
      <c r="DF829" s="104"/>
      <c r="DG829" s="104"/>
      <c r="DH829" s="104"/>
      <c r="DI829" s="104"/>
      <c r="DJ829" s="104"/>
      <c r="DK829" s="104"/>
      <c r="DL829" s="104"/>
      <c r="DM829" s="104"/>
      <c r="DN829" s="104"/>
      <c r="DO829" s="104"/>
      <c r="DP829" s="104"/>
      <c r="DQ829" s="104"/>
      <c r="DR829" s="104"/>
      <c r="DS829" s="104"/>
      <c r="DT829" s="104"/>
      <c r="DU829" s="104"/>
      <c r="DV829" s="104"/>
      <c r="DW829" s="104"/>
      <c r="DX829" s="104"/>
      <c r="DY829" s="104"/>
      <c r="DZ829" s="104"/>
      <c r="EA829" s="104"/>
      <c r="EB829" s="104"/>
      <c r="EC829" s="104"/>
      <c r="ED829" s="104"/>
      <c r="EE829" s="104"/>
      <c r="EF829" s="104"/>
      <c r="EG829" s="104"/>
      <c r="EH829" s="104"/>
      <c r="EI829" s="104"/>
      <c r="EJ829" s="104"/>
      <c r="EK829" s="104"/>
      <c r="EL829" s="104"/>
      <c r="EM829" s="104"/>
      <c r="EN829" s="104"/>
      <c r="EO829" s="104"/>
      <c r="EP829" s="104"/>
      <c r="EQ829" s="104"/>
      <c r="ER829" s="104"/>
      <c r="ES829" s="104"/>
      <c r="ET829" s="104"/>
      <c r="EU829" s="104"/>
      <c r="EV829" s="104"/>
      <c r="EW829" s="104"/>
      <c r="EX829" s="104"/>
      <c r="EY829" s="104"/>
      <c r="EZ829" s="104"/>
      <c r="FA829" s="104"/>
      <c r="FB829" s="104"/>
      <c r="FC829" s="104"/>
      <c r="FD829" s="104"/>
      <c r="FE829" s="104"/>
      <c r="FF829" s="104"/>
      <c r="FG829" s="104"/>
      <c r="FH829" s="104"/>
      <c r="FI829" s="104"/>
      <c r="FJ829" s="104"/>
      <c r="FK829" s="104"/>
      <c r="FL829" s="104"/>
      <c r="FM829" s="104"/>
      <c r="FN829" s="104"/>
      <c r="FO829" s="104"/>
      <c r="FP829" s="104"/>
      <c r="FQ829" s="104"/>
      <c r="FR829" s="104"/>
      <c r="FS829" s="104"/>
      <c r="FT829" s="104"/>
      <c r="FU829" s="104"/>
      <c r="FV829" s="104"/>
      <c r="FW829" s="104"/>
      <c r="FX829" s="104"/>
      <c r="FY829" s="104"/>
      <c r="FZ829" s="104"/>
      <c r="GA829" s="104"/>
      <c r="GB829" s="104"/>
      <c r="GC829" s="104"/>
      <c r="GD829" s="104"/>
      <c r="GE829" s="104"/>
      <c r="GF829" s="104"/>
      <c r="GG829" s="104"/>
      <c r="GH829" s="104"/>
      <c r="GI829" s="104"/>
      <c r="GJ829" s="104"/>
      <c r="GK829" s="104"/>
      <c r="GL829" s="104"/>
      <c r="GM829" s="104"/>
      <c r="GN829" s="104"/>
      <c r="GO829" s="104"/>
      <c r="GP829" s="104"/>
      <c r="GQ829" s="104"/>
      <c r="GR829" s="104"/>
      <c r="GS829" s="104"/>
      <c r="GT829" s="104"/>
    </row>
    <row r="830" spans="8:202" s="6" customFormat="1">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c r="AJ830" s="104"/>
      <c r="AK830" s="104"/>
      <c r="AL830" s="104"/>
      <c r="AM830" s="104"/>
      <c r="AN830" s="104"/>
      <c r="AO830" s="104"/>
      <c r="AP830" s="104"/>
      <c r="AQ830" s="104"/>
      <c r="AR830" s="104"/>
      <c r="AS830" s="104"/>
      <c r="AT830" s="104"/>
      <c r="AU830" s="104"/>
      <c r="AV830" s="104"/>
      <c r="AW830" s="104"/>
      <c r="AX830" s="104"/>
      <c r="AY830" s="104"/>
      <c r="AZ830" s="104"/>
      <c r="BA830" s="104"/>
      <c r="BB830" s="104"/>
      <c r="BC830" s="104"/>
      <c r="BD830" s="104"/>
      <c r="BE830" s="104"/>
      <c r="BF830" s="104"/>
      <c r="BG830" s="104"/>
      <c r="BH830" s="104"/>
      <c r="BI830" s="104"/>
      <c r="BJ830" s="104"/>
      <c r="BK830" s="104"/>
      <c r="BL830" s="104"/>
      <c r="BM830" s="104"/>
      <c r="BN830" s="104"/>
      <c r="BO830" s="104"/>
      <c r="BP830" s="104"/>
      <c r="BQ830" s="104"/>
      <c r="BR830" s="104"/>
      <c r="BS830" s="104"/>
      <c r="BT830" s="104"/>
      <c r="BU830" s="104"/>
      <c r="BV830" s="104"/>
      <c r="BW830" s="104"/>
      <c r="BX830" s="104"/>
      <c r="BY830" s="104"/>
      <c r="BZ830" s="104"/>
      <c r="CA830" s="104"/>
      <c r="CB830" s="104"/>
      <c r="CC830" s="104"/>
      <c r="CD830" s="104"/>
      <c r="CE830" s="104"/>
      <c r="CF830" s="104"/>
      <c r="CG830" s="104"/>
      <c r="CH830" s="104"/>
      <c r="CI830" s="104"/>
      <c r="CJ830" s="104"/>
      <c r="CK830" s="104"/>
      <c r="CL830" s="104"/>
      <c r="CM830" s="104"/>
      <c r="CN830" s="104"/>
      <c r="CO830" s="104"/>
      <c r="CP830" s="104"/>
      <c r="CQ830" s="104"/>
      <c r="CR830" s="104"/>
      <c r="CS830" s="104"/>
      <c r="CT830" s="104"/>
      <c r="CU830" s="104"/>
      <c r="CV830" s="104"/>
      <c r="CW830" s="104"/>
      <c r="CX830" s="104"/>
      <c r="CY830" s="104"/>
      <c r="CZ830" s="104"/>
      <c r="DA830" s="104"/>
      <c r="DB830" s="104"/>
      <c r="DC830" s="104"/>
      <c r="DD830" s="104"/>
      <c r="DE830" s="104"/>
      <c r="DF830" s="104"/>
      <c r="DG830" s="104"/>
      <c r="DH830" s="104"/>
      <c r="DI830" s="104"/>
      <c r="DJ830" s="104"/>
      <c r="DK830" s="104"/>
      <c r="DL830" s="104"/>
      <c r="DM830" s="104"/>
      <c r="DN830" s="104"/>
      <c r="DO830" s="104"/>
      <c r="DP830" s="104"/>
      <c r="DQ830" s="104"/>
      <c r="DR830" s="104"/>
      <c r="DS830" s="104"/>
      <c r="DT830" s="104"/>
      <c r="DU830" s="104"/>
      <c r="DV830" s="104"/>
      <c r="DW830" s="104"/>
      <c r="DX830" s="104"/>
      <c r="DY830" s="104"/>
      <c r="DZ830" s="104"/>
      <c r="EA830" s="104"/>
      <c r="EB830" s="104"/>
      <c r="EC830" s="104"/>
      <c r="ED830" s="104"/>
      <c r="EE830" s="104"/>
      <c r="EF830" s="104"/>
      <c r="EG830" s="104"/>
      <c r="EH830" s="104"/>
      <c r="EI830" s="104"/>
      <c r="EJ830" s="104"/>
      <c r="EK830" s="104"/>
      <c r="EL830" s="104"/>
      <c r="EM830" s="104"/>
      <c r="EN830" s="104"/>
      <c r="EO830" s="104"/>
      <c r="EP830" s="104"/>
      <c r="EQ830" s="104"/>
      <c r="ER830" s="104"/>
      <c r="ES830" s="104"/>
      <c r="ET830" s="104"/>
      <c r="EU830" s="104"/>
      <c r="EV830" s="104"/>
      <c r="EW830" s="104"/>
      <c r="EX830" s="104"/>
      <c r="EY830" s="104"/>
      <c r="EZ830" s="104"/>
      <c r="FA830" s="104"/>
      <c r="FB830" s="104"/>
      <c r="FC830" s="104"/>
      <c r="FD830" s="104"/>
      <c r="FE830" s="104"/>
      <c r="FF830" s="104"/>
      <c r="FG830" s="104"/>
      <c r="FH830" s="104"/>
      <c r="FI830" s="104"/>
      <c r="FJ830" s="104"/>
      <c r="FK830" s="104"/>
      <c r="FL830" s="104"/>
      <c r="FM830" s="104"/>
      <c r="FN830" s="104"/>
      <c r="FO830" s="104"/>
      <c r="FP830" s="104"/>
      <c r="FQ830" s="104"/>
      <c r="FR830" s="104"/>
      <c r="FS830" s="104"/>
      <c r="FT830" s="104"/>
      <c r="FU830" s="104"/>
      <c r="FV830" s="104"/>
      <c r="FW830" s="104"/>
      <c r="FX830" s="104"/>
      <c r="FY830" s="104"/>
      <c r="FZ830" s="104"/>
      <c r="GA830" s="104"/>
      <c r="GB830" s="104"/>
      <c r="GC830" s="104"/>
      <c r="GD830" s="104"/>
      <c r="GE830" s="104"/>
      <c r="GF830" s="104"/>
      <c r="GG830" s="104"/>
      <c r="GH830" s="104"/>
      <c r="GI830" s="104"/>
      <c r="GJ830" s="104"/>
      <c r="GK830" s="104"/>
      <c r="GL830" s="104"/>
      <c r="GM830" s="104"/>
      <c r="GN830" s="104"/>
      <c r="GO830" s="104"/>
      <c r="GP830" s="104"/>
      <c r="GQ830" s="104"/>
      <c r="GR830" s="104"/>
      <c r="GS830" s="104"/>
      <c r="GT830" s="104"/>
    </row>
    <row r="831" spans="8:202" s="6" customFormat="1">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4"/>
      <c r="AL831" s="104"/>
      <c r="AM831" s="104"/>
      <c r="AN831" s="104"/>
      <c r="AO831" s="104"/>
      <c r="AP831" s="104"/>
      <c r="AQ831" s="104"/>
      <c r="AR831" s="104"/>
      <c r="AS831" s="104"/>
      <c r="AT831" s="104"/>
      <c r="AU831" s="104"/>
      <c r="AV831" s="104"/>
      <c r="AW831" s="104"/>
      <c r="AX831" s="104"/>
      <c r="AY831" s="104"/>
      <c r="AZ831" s="104"/>
      <c r="BA831" s="104"/>
      <c r="BB831" s="104"/>
      <c r="BC831" s="104"/>
      <c r="BD831" s="104"/>
      <c r="BE831" s="104"/>
      <c r="BF831" s="104"/>
      <c r="BG831" s="104"/>
      <c r="BH831" s="104"/>
      <c r="BI831" s="104"/>
      <c r="BJ831" s="104"/>
      <c r="BK831" s="104"/>
      <c r="BL831" s="104"/>
      <c r="BM831" s="104"/>
      <c r="BN831" s="104"/>
      <c r="BO831" s="104"/>
      <c r="BP831" s="104"/>
      <c r="BQ831" s="104"/>
      <c r="BR831" s="104"/>
      <c r="BS831" s="104"/>
      <c r="BT831" s="104"/>
      <c r="BU831" s="104"/>
      <c r="BV831" s="104"/>
      <c r="BW831" s="104"/>
      <c r="BX831" s="104"/>
      <c r="BY831" s="104"/>
      <c r="BZ831" s="104"/>
      <c r="CA831" s="104"/>
      <c r="CB831" s="104"/>
      <c r="CC831" s="104"/>
      <c r="CD831" s="104"/>
      <c r="CE831" s="104"/>
      <c r="CF831" s="104"/>
      <c r="CG831" s="104"/>
      <c r="CH831" s="104"/>
      <c r="CI831" s="104"/>
      <c r="CJ831" s="104"/>
      <c r="CK831" s="104"/>
      <c r="CL831" s="104"/>
      <c r="CM831" s="104"/>
      <c r="CN831" s="104"/>
      <c r="CO831" s="104"/>
      <c r="CP831" s="104"/>
      <c r="CQ831" s="104"/>
      <c r="CR831" s="104"/>
      <c r="CS831" s="104"/>
      <c r="CT831" s="104"/>
      <c r="CU831" s="104"/>
      <c r="CV831" s="104"/>
      <c r="CW831" s="104"/>
      <c r="CX831" s="104"/>
      <c r="CY831" s="104"/>
      <c r="CZ831" s="104"/>
      <c r="DA831" s="104"/>
      <c r="DB831" s="104"/>
      <c r="DC831" s="104"/>
      <c r="DD831" s="104"/>
      <c r="DE831" s="104"/>
      <c r="DF831" s="104"/>
      <c r="DG831" s="104"/>
      <c r="DH831" s="104"/>
      <c r="DI831" s="104"/>
      <c r="DJ831" s="104"/>
      <c r="DK831" s="104"/>
      <c r="DL831" s="104"/>
      <c r="DM831" s="104"/>
      <c r="DN831" s="104"/>
      <c r="DO831" s="104"/>
      <c r="DP831" s="104"/>
      <c r="DQ831" s="104"/>
      <c r="DR831" s="104"/>
      <c r="DS831" s="104"/>
      <c r="DT831" s="104"/>
      <c r="DU831" s="104"/>
      <c r="DV831" s="104"/>
      <c r="DW831" s="104"/>
      <c r="DX831" s="104"/>
      <c r="DY831" s="104"/>
      <c r="DZ831" s="104"/>
      <c r="EA831" s="104"/>
      <c r="EB831" s="104"/>
      <c r="EC831" s="104"/>
      <c r="ED831" s="104"/>
      <c r="EE831" s="104"/>
      <c r="EF831" s="104"/>
      <c r="EG831" s="104"/>
      <c r="EH831" s="104"/>
      <c r="EI831" s="104"/>
      <c r="EJ831" s="104"/>
      <c r="EK831" s="104"/>
      <c r="EL831" s="104"/>
      <c r="EM831" s="104"/>
      <c r="EN831" s="104"/>
      <c r="EO831" s="104"/>
      <c r="EP831" s="104"/>
      <c r="EQ831" s="104"/>
      <c r="ER831" s="104"/>
      <c r="ES831" s="104"/>
      <c r="ET831" s="104"/>
      <c r="EU831" s="104"/>
      <c r="EV831" s="104"/>
      <c r="EW831" s="104"/>
      <c r="EX831" s="104"/>
      <c r="EY831" s="104"/>
      <c r="EZ831" s="104"/>
      <c r="FA831" s="104"/>
      <c r="FB831" s="104"/>
      <c r="FC831" s="104"/>
      <c r="FD831" s="104"/>
      <c r="FE831" s="104"/>
      <c r="FF831" s="104"/>
      <c r="FG831" s="104"/>
      <c r="FH831" s="104"/>
      <c r="FI831" s="104"/>
      <c r="FJ831" s="104"/>
      <c r="FK831" s="104"/>
      <c r="FL831" s="104"/>
      <c r="FM831" s="104"/>
      <c r="FN831" s="104"/>
      <c r="FO831" s="104"/>
      <c r="FP831" s="104"/>
      <c r="FQ831" s="104"/>
      <c r="FR831" s="104"/>
      <c r="FS831" s="104"/>
      <c r="FT831" s="104"/>
      <c r="FU831" s="104"/>
      <c r="FV831" s="104"/>
      <c r="FW831" s="104"/>
      <c r="FX831" s="104"/>
      <c r="FY831" s="104"/>
      <c r="FZ831" s="104"/>
      <c r="GA831" s="104"/>
      <c r="GB831" s="104"/>
      <c r="GC831" s="104"/>
      <c r="GD831" s="104"/>
      <c r="GE831" s="104"/>
      <c r="GF831" s="104"/>
      <c r="GG831" s="104"/>
      <c r="GH831" s="104"/>
      <c r="GI831" s="104"/>
      <c r="GJ831" s="104"/>
      <c r="GK831" s="104"/>
      <c r="GL831" s="104"/>
      <c r="GM831" s="104"/>
      <c r="GN831" s="104"/>
      <c r="GO831" s="104"/>
      <c r="GP831" s="104"/>
      <c r="GQ831" s="104"/>
      <c r="GR831" s="104"/>
      <c r="GS831" s="104"/>
      <c r="GT831" s="104"/>
    </row>
    <row r="832" spans="8:202" s="6" customFormat="1">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4"/>
      <c r="AN832" s="104"/>
      <c r="AO832" s="104"/>
      <c r="AP832" s="104"/>
      <c r="AQ832" s="104"/>
      <c r="AR832" s="104"/>
      <c r="AS832" s="104"/>
      <c r="AT832" s="104"/>
      <c r="AU832" s="104"/>
      <c r="AV832" s="104"/>
      <c r="AW832" s="104"/>
      <c r="AX832" s="104"/>
      <c r="AY832" s="104"/>
      <c r="AZ832" s="104"/>
      <c r="BA832" s="104"/>
      <c r="BB832" s="104"/>
      <c r="BC832" s="104"/>
      <c r="BD832" s="104"/>
      <c r="BE832" s="104"/>
      <c r="BF832" s="104"/>
      <c r="BG832" s="104"/>
      <c r="BH832" s="104"/>
      <c r="BI832" s="104"/>
      <c r="BJ832" s="104"/>
      <c r="BK832" s="104"/>
      <c r="BL832" s="104"/>
      <c r="BM832" s="104"/>
      <c r="BN832" s="104"/>
      <c r="BO832" s="104"/>
      <c r="BP832" s="104"/>
      <c r="BQ832" s="104"/>
      <c r="BR832" s="104"/>
      <c r="BS832" s="104"/>
      <c r="BT832" s="104"/>
      <c r="BU832" s="104"/>
      <c r="BV832" s="104"/>
      <c r="BW832" s="104"/>
      <c r="BX832" s="104"/>
      <c r="BY832" s="104"/>
      <c r="BZ832" s="104"/>
      <c r="CA832" s="104"/>
      <c r="CB832" s="104"/>
      <c r="CC832" s="104"/>
      <c r="CD832" s="104"/>
      <c r="CE832" s="104"/>
      <c r="CF832" s="104"/>
      <c r="CG832" s="104"/>
      <c r="CH832" s="104"/>
      <c r="CI832" s="104"/>
      <c r="CJ832" s="104"/>
      <c r="CK832" s="104"/>
      <c r="CL832" s="104"/>
      <c r="CM832" s="104"/>
      <c r="CN832" s="104"/>
      <c r="CO832" s="104"/>
      <c r="CP832" s="104"/>
      <c r="CQ832" s="104"/>
      <c r="CR832" s="104"/>
      <c r="CS832" s="104"/>
      <c r="CT832" s="104"/>
      <c r="CU832" s="104"/>
      <c r="CV832" s="104"/>
      <c r="CW832" s="104"/>
      <c r="CX832" s="104"/>
      <c r="CY832" s="104"/>
      <c r="CZ832" s="104"/>
      <c r="DA832" s="104"/>
      <c r="DB832" s="104"/>
      <c r="DC832" s="104"/>
      <c r="DD832" s="104"/>
      <c r="DE832" s="104"/>
      <c r="DF832" s="104"/>
      <c r="DG832" s="104"/>
      <c r="DH832" s="104"/>
      <c r="DI832" s="104"/>
      <c r="DJ832" s="104"/>
      <c r="DK832" s="104"/>
      <c r="DL832" s="104"/>
      <c r="DM832" s="104"/>
      <c r="DN832" s="104"/>
      <c r="DO832" s="104"/>
      <c r="DP832" s="104"/>
      <c r="DQ832" s="104"/>
      <c r="DR832" s="104"/>
      <c r="DS832" s="104"/>
      <c r="DT832" s="104"/>
      <c r="DU832" s="104"/>
      <c r="DV832" s="104"/>
      <c r="DW832" s="104"/>
      <c r="DX832" s="104"/>
      <c r="DY832" s="104"/>
      <c r="DZ832" s="104"/>
      <c r="EA832" s="104"/>
      <c r="EB832" s="104"/>
      <c r="EC832" s="104"/>
      <c r="ED832" s="104"/>
      <c r="EE832" s="104"/>
      <c r="EF832" s="104"/>
      <c r="EG832" s="104"/>
      <c r="EH832" s="104"/>
      <c r="EI832" s="104"/>
      <c r="EJ832" s="104"/>
      <c r="EK832" s="104"/>
      <c r="EL832" s="104"/>
      <c r="EM832" s="104"/>
      <c r="EN832" s="104"/>
      <c r="EO832" s="104"/>
      <c r="EP832" s="104"/>
      <c r="EQ832" s="104"/>
      <c r="ER832" s="104"/>
      <c r="ES832" s="104"/>
      <c r="ET832" s="104"/>
      <c r="EU832" s="104"/>
      <c r="EV832" s="104"/>
      <c r="EW832" s="104"/>
      <c r="EX832" s="104"/>
      <c r="EY832" s="104"/>
      <c r="EZ832" s="104"/>
      <c r="FA832" s="104"/>
      <c r="FB832" s="104"/>
      <c r="FC832" s="104"/>
      <c r="FD832" s="104"/>
      <c r="FE832" s="104"/>
      <c r="FF832" s="104"/>
      <c r="FG832" s="104"/>
      <c r="FH832" s="104"/>
      <c r="FI832" s="104"/>
      <c r="FJ832" s="104"/>
      <c r="FK832" s="104"/>
      <c r="FL832" s="104"/>
      <c r="FM832" s="104"/>
      <c r="FN832" s="104"/>
      <c r="FO832" s="104"/>
      <c r="FP832" s="104"/>
      <c r="FQ832" s="104"/>
      <c r="FR832" s="104"/>
      <c r="FS832" s="104"/>
      <c r="FT832" s="104"/>
      <c r="FU832" s="104"/>
      <c r="FV832" s="104"/>
      <c r="FW832" s="104"/>
      <c r="FX832" s="104"/>
      <c r="FY832" s="104"/>
      <c r="FZ832" s="104"/>
      <c r="GA832" s="104"/>
      <c r="GB832" s="104"/>
      <c r="GC832" s="104"/>
      <c r="GD832" s="104"/>
      <c r="GE832" s="104"/>
      <c r="GF832" s="104"/>
      <c r="GG832" s="104"/>
      <c r="GH832" s="104"/>
      <c r="GI832" s="104"/>
      <c r="GJ832" s="104"/>
      <c r="GK832" s="104"/>
      <c r="GL832" s="104"/>
      <c r="GM832" s="104"/>
      <c r="GN832" s="104"/>
      <c r="GO832" s="104"/>
      <c r="GP832" s="104"/>
      <c r="GQ832" s="104"/>
      <c r="GR832" s="104"/>
      <c r="GS832" s="104"/>
      <c r="GT832" s="104"/>
    </row>
    <row r="833" spans="8:202" s="6" customFormat="1">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04"/>
      <c r="AM833" s="104"/>
      <c r="AN833" s="104"/>
      <c r="AO833" s="104"/>
      <c r="AP833" s="104"/>
      <c r="AQ833" s="104"/>
      <c r="AR833" s="104"/>
      <c r="AS833" s="104"/>
      <c r="AT833" s="104"/>
      <c r="AU833" s="104"/>
      <c r="AV833" s="104"/>
      <c r="AW833" s="104"/>
      <c r="AX833" s="104"/>
      <c r="AY833" s="104"/>
      <c r="AZ833" s="104"/>
      <c r="BA833" s="104"/>
      <c r="BB833" s="104"/>
      <c r="BC833" s="104"/>
      <c r="BD833" s="104"/>
      <c r="BE833" s="104"/>
      <c r="BF833" s="104"/>
      <c r="BG833" s="104"/>
      <c r="BH833" s="104"/>
      <c r="BI833" s="104"/>
      <c r="BJ833" s="104"/>
      <c r="BK833" s="104"/>
      <c r="BL833" s="104"/>
      <c r="BM833" s="104"/>
      <c r="BN833" s="104"/>
      <c r="BO833" s="104"/>
      <c r="BP833" s="104"/>
      <c r="BQ833" s="104"/>
      <c r="BR833" s="104"/>
      <c r="BS833" s="104"/>
      <c r="BT833" s="104"/>
      <c r="BU833" s="104"/>
      <c r="BV833" s="104"/>
      <c r="BW833" s="104"/>
      <c r="BX833" s="104"/>
      <c r="BY833" s="104"/>
      <c r="BZ833" s="104"/>
      <c r="CA833" s="104"/>
      <c r="CB833" s="104"/>
      <c r="CC833" s="104"/>
      <c r="CD833" s="104"/>
      <c r="CE833" s="104"/>
      <c r="CF833" s="104"/>
      <c r="CG833" s="104"/>
      <c r="CH833" s="104"/>
      <c r="CI833" s="104"/>
      <c r="CJ833" s="104"/>
      <c r="CK833" s="104"/>
      <c r="CL833" s="104"/>
      <c r="CM833" s="104"/>
      <c r="CN833" s="104"/>
      <c r="CO833" s="104"/>
      <c r="CP833" s="104"/>
      <c r="CQ833" s="104"/>
      <c r="CR833" s="104"/>
      <c r="CS833" s="104"/>
      <c r="CT833" s="104"/>
      <c r="CU833" s="104"/>
      <c r="CV833" s="104"/>
      <c r="CW833" s="104"/>
      <c r="CX833" s="104"/>
      <c r="CY833" s="104"/>
      <c r="CZ833" s="104"/>
      <c r="DA833" s="104"/>
      <c r="DB833" s="104"/>
      <c r="DC833" s="104"/>
      <c r="DD833" s="104"/>
      <c r="DE833" s="104"/>
      <c r="DF833" s="104"/>
      <c r="DG833" s="104"/>
      <c r="DH833" s="104"/>
      <c r="DI833" s="104"/>
      <c r="DJ833" s="104"/>
      <c r="DK833" s="104"/>
      <c r="DL833" s="104"/>
      <c r="DM833" s="104"/>
      <c r="DN833" s="104"/>
      <c r="DO833" s="104"/>
      <c r="DP833" s="104"/>
      <c r="DQ833" s="104"/>
      <c r="DR833" s="104"/>
      <c r="DS833" s="104"/>
      <c r="DT833" s="104"/>
      <c r="DU833" s="104"/>
      <c r="DV833" s="104"/>
      <c r="DW833" s="104"/>
      <c r="DX833" s="104"/>
      <c r="DY833" s="104"/>
      <c r="DZ833" s="104"/>
      <c r="EA833" s="104"/>
      <c r="EB833" s="104"/>
      <c r="EC833" s="104"/>
      <c r="ED833" s="104"/>
      <c r="EE833" s="104"/>
      <c r="EF833" s="104"/>
      <c r="EG833" s="104"/>
      <c r="EH833" s="104"/>
      <c r="EI833" s="104"/>
      <c r="EJ833" s="104"/>
      <c r="EK833" s="104"/>
      <c r="EL833" s="104"/>
      <c r="EM833" s="104"/>
      <c r="EN833" s="104"/>
      <c r="EO833" s="104"/>
      <c r="EP833" s="104"/>
      <c r="EQ833" s="104"/>
      <c r="ER833" s="104"/>
      <c r="ES833" s="104"/>
      <c r="ET833" s="104"/>
      <c r="EU833" s="104"/>
      <c r="EV833" s="104"/>
      <c r="EW833" s="104"/>
      <c r="EX833" s="104"/>
      <c r="EY833" s="104"/>
      <c r="EZ833" s="104"/>
      <c r="FA833" s="104"/>
      <c r="FB833" s="104"/>
      <c r="FC833" s="104"/>
      <c r="FD833" s="104"/>
      <c r="FE833" s="104"/>
      <c r="FF833" s="104"/>
      <c r="FG833" s="104"/>
      <c r="FH833" s="104"/>
      <c r="FI833" s="104"/>
      <c r="FJ833" s="104"/>
      <c r="FK833" s="104"/>
      <c r="FL833" s="104"/>
      <c r="FM833" s="104"/>
      <c r="FN833" s="104"/>
      <c r="FO833" s="104"/>
      <c r="FP833" s="104"/>
      <c r="FQ833" s="104"/>
      <c r="FR833" s="104"/>
      <c r="FS833" s="104"/>
      <c r="FT833" s="104"/>
      <c r="FU833" s="104"/>
      <c r="FV833" s="104"/>
      <c r="FW833" s="104"/>
      <c r="FX833" s="104"/>
      <c r="FY833" s="104"/>
      <c r="FZ833" s="104"/>
      <c r="GA833" s="104"/>
      <c r="GB833" s="104"/>
      <c r="GC833" s="104"/>
      <c r="GD833" s="104"/>
      <c r="GE833" s="104"/>
      <c r="GF833" s="104"/>
      <c r="GG833" s="104"/>
      <c r="GH833" s="104"/>
      <c r="GI833" s="104"/>
      <c r="GJ833" s="104"/>
      <c r="GK833" s="104"/>
      <c r="GL833" s="104"/>
      <c r="GM833" s="104"/>
      <c r="GN833" s="104"/>
      <c r="GO833" s="104"/>
      <c r="GP833" s="104"/>
      <c r="GQ833" s="104"/>
      <c r="GR833" s="104"/>
      <c r="GS833" s="104"/>
      <c r="GT833" s="104"/>
    </row>
    <row r="834" spans="8:202" s="6" customFormat="1">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c r="AO834" s="104"/>
      <c r="AP834" s="104"/>
      <c r="AQ834" s="104"/>
      <c r="AR834" s="104"/>
      <c r="AS834" s="104"/>
      <c r="AT834" s="104"/>
      <c r="AU834" s="104"/>
      <c r="AV834" s="104"/>
      <c r="AW834" s="104"/>
      <c r="AX834" s="104"/>
      <c r="AY834" s="104"/>
      <c r="AZ834" s="104"/>
      <c r="BA834" s="104"/>
      <c r="BB834" s="104"/>
      <c r="BC834" s="104"/>
      <c r="BD834" s="104"/>
      <c r="BE834" s="104"/>
      <c r="BF834" s="104"/>
      <c r="BG834" s="104"/>
      <c r="BH834" s="104"/>
      <c r="BI834" s="104"/>
      <c r="BJ834" s="104"/>
      <c r="BK834" s="104"/>
      <c r="BL834" s="104"/>
      <c r="BM834" s="104"/>
      <c r="BN834" s="104"/>
      <c r="BO834" s="104"/>
      <c r="BP834" s="104"/>
      <c r="BQ834" s="104"/>
      <c r="BR834" s="104"/>
      <c r="BS834" s="104"/>
      <c r="BT834" s="104"/>
      <c r="BU834" s="104"/>
      <c r="BV834" s="104"/>
      <c r="BW834" s="104"/>
      <c r="BX834" s="104"/>
      <c r="BY834" s="104"/>
      <c r="BZ834" s="104"/>
      <c r="CA834" s="104"/>
      <c r="CB834" s="104"/>
      <c r="CC834" s="104"/>
      <c r="CD834" s="104"/>
      <c r="CE834" s="104"/>
      <c r="CF834" s="104"/>
      <c r="CG834" s="104"/>
      <c r="CH834" s="104"/>
      <c r="CI834" s="104"/>
      <c r="CJ834" s="104"/>
      <c r="CK834" s="104"/>
      <c r="CL834" s="104"/>
      <c r="CM834" s="104"/>
      <c r="CN834" s="104"/>
      <c r="CO834" s="104"/>
      <c r="CP834" s="104"/>
      <c r="CQ834" s="104"/>
      <c r="CR834" s="104"/>
      <c r="CS834" s="104"/>
      <c r="CT834" s="104"/>
      <c r="CU834" s="104"/>
      <c r="CV834" s="104"/>
      <c r="CW834" s="104"/>
      <c r="CX834" s="104"/>
      <c r="CY834" s="104"/>
      <c r="CZ834" s="104"/>
      <c r="DA834" s="104"/>
      <c r="DB834" s="104"/>
      <c r="DC834" s="104"/>
      <c r="DD834" s="104"/>
      <c r="DE834" s="104"/>
      <c r="DF834" s="104"/>
      <c r="DG834" s="104"/>
      <c r="DH834" s="104"/>
      <c r="DI834" s="104"/>
      <c r="DJ834" s="104"/>
      <c r="DK834" s="104"/>
      <c r="DL834" s="104"/>
      <c r="DM834" s="104"/>
      <c r="DN834" s="104"/>
      <c r="DO834" s="104"/>
      <c r="DP834" s="104"/>
      <c r="DQ834" s="104"/>
      <c r="DR834" s="104"/>
      <c r="DS834" s="104"/>
      <c r="DT834" s="104"/>
      <c r="DU834" s="104"/>
      <c r="DV834" s="104"/>
      <c r="DW834" s="104"/>
      <c r="DX834" s="104"/>
      <c r="DY834" s="104"/>
      <c r="DZ834" s="104"/>
      <c r="EA834" s="104"/>
      <c r="EB834" s="104"/>
      <c r="EC834" s="104"/>
      <c r="ED834" s="104"/>
      <c r="EE834" s="104"/>
      <c r="EF834" s="104"/>
      <c r="EG834" s="104"/>
      <c r="EH834" s="104"/>
      <c r="EI834" s="104"/>
      <c r="EJ834" s="104"/>
      <c r="EK834" s="104"/>
      <c r="EL834" s="104"/>
      <c r="EM834" s="104"/>
      <c r="EN834" s="104"/>
      <c r="EO834" s="104"/>
      <c r="EP834" s="104"/>
      <c r="EQ834" s="104"/>
      <c r="ER834" s="104"/>
      <c r="ES834" s="104"/>
      <c r="ET834" s="104"/>
      <c r="EU834" s="104"/>
      <c r="EV834" s="104"/>
      <c r="EW834" s="104"/>
      <c r="EX834" s="104"/>
      <c r="EY834" s="104"/>
      <c r="EZ834" s="104"/>
      <c r="FA834" s="104"/>
      <c r="FB834" s="104"/>
      <c r="FC834" s="104"/>
      <c r="FD834" s="104"/>
      <c r="FE834" s="104"/>
      <c r="FF834" s="104"/>
      <c r="FG834" s="104"/>
      <c r="FH834" s="104"/>
      <c r="FI834" s="104"/>
      <c r="FJ834" s="104"/>
      <c r="FK834" s="104"/>
      <c r="FL834" s="104"/>
      <c r="FM834" s="104"/>
      <c r="FN834" s="104"/>
      <c r="FO834" s="104"/>
      <c r="FP834" s="104"/>
      <c r="FQ834" s="104"/>
      <c r="FR834" s="104"/>
      <c r="FS834" s="104"/>
      <c r="FT834" s="104"/>
      <c r="FU834" s="104"/>
      <c r="FV834" s="104"/>
      <c r="FW834" s="104"/>
      <c r="FX834" s="104"/>
      <c r="FY834" s="104"/>
      <c r="FZ834" s="104"/>
      <c r="GA834" s="104"/>
      <c r="GB834" s="104"/>
      <c r="GC834" s="104"/>
      <c r="GD834" s="104"/>
      <c r="GE834" s="104"/>
      <c r="GF834" s="104"/>
      <c r="GG834" s="104"/>
      <c r="GH834" s="104"/>
      <c r="GI834" s="104"/>
      <c r="GJ834" s="104"/>
      <c r="GK834" s="104"/>
      <c r="GL834" s="104"/>
      <c r="GM834" s="104"/>
      <c r="GN834" s="104"/>
      <c r="GO834" s="104"/>
      <c r="GP834" s="104"/>
      <c r="GQ834" s="104"/>
      <c r="GR834" s="104"/>
      <c r="GS834" s="104"/>
      <c r="GT834" s="104"/>
    </row>
    <row r="835" spans="8:202" s="6" customFormat="1">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4"/>
      <c r="AT835" s="104"/>
      <c r="AU835" s="104"/>
      <c r="AV835" s="104"/>
      <c r="AW835" s="104"/>
      <c r="AX835" s="104"/>
      <c r="AY835" s="104"/>
      <c r="AZ835" s="104"/>
      <c r="BA835" s="104"/>
      <c r="BB835" s="104"/>
      <c r="BC835" s="104"/>
      <c r="BD835" s="104"/>
      <c r="BE835" s="104"/>
      <c r="BF835" s="104"/>
      <c r="BG835" s="104"/>
      <c r="BH835" s="104"/>
      <c r="BI835" s="104"/>
      <c r="BJ835" s="104"/>
      <c r="BK835" s="104"/>
      <c r="BL835" s="104"/>
      <c r="BM835" s="104"/>
      <c r="BN835" s="104"/>
      <c r="BO835" s="104"/>
      <c r="BP835" s="104"/>
      <c r="BQ835" s="104"/>
      <c r="BR835" s="104"/>
      <c r="BS835" s="104"/>
      <c r="BT835" s="104"/>
      <c r="BU835" s="104"/>
      <c r="BV835" s="104"/>
      <c r="BW835" s="104"/>
      <c r="BX835" s="104"/>
      <c r="BY835" s="104"/>
      <c r="BZ835" s="104"/>
      <c r="CA835" s="104"/>
      <c r="CB835" s="104"/>
      <c r="CC835" s="104"/>
      <c r="CD835" s="104"/>
      <c r="CE835" s="104"/>
      <c r="CF835" s="104"/>
      <c r="CG835" s="104"/>
      <c r="CH835" s="104"/>
      <c r="CI835" s="104"/>
      <c r="CJ835" s="104"/>
      <c r="CK835" s="104"/>
      <c r="CL835" s="104"/>
      <c r="CM835" s="104"/>
      <c r="CN835" s="104"/>
      <c r="CO835" s="104"/>
      <c r="CP835" s="104"/>
      <c r="CQ835" s="104"/>
      <c r="CR835" s="104"/>
      <c r="CS835" s="104"/>
      <c r="CT835" s="104"/>
      <c r="CU835" s="104"/>
      <c r="CV835" s="104"/>
      <c r="CW835" s="104"/>
      <c r="CX835" s="104"/>
      <c r="CY835" s="104"/>
      <c r="CZ835" s="104"/>
      <c r="DA835" s="104"/>
      <c r="DB835" s="104"/>
      <c r="DC835" s="104"/>
      <c r="DD835" s="104"/>
      <c r="DE835" s="104"/>
      <c r="DF835" s="104"/>
      <c r="DG835" s="104"/>
      <c r="DH835" s="104"/>
      <c r="DI835" s="104"/>
      <c r="DJ835" s="104"/>
      <c r="DK835" s="104"/>
      <c r="DL835" s="104"/>
      <c r="DM835" s="104"/>
      <c r="DN835" s="104"/>
      <c r="DO835" s="104"/>
      <c r="DP835" s="104"/>
      <c r="DQ835" s="104"/>
      <c r="DR835" s="104"/>
      <c r="DS835" s="104"/>
      <c r="DT835" s="104"/>
      <c r="DU835" s="104"/>
      <c r="DV835" s="104"/>
      <c r="DW835" s="104"/>
      <c r="DX835" s="104"/>
      <c r="DY835" s="104"/>
      <c r="DZ835" s="104"/>
      <c r="EA835" s="104"/>
      <c r="EB835" s="104"/>
      <c r="EC835" s="104"/>
      <c r="ED835" s="104"/>
      <c r="EE835" s="104"/>
      <c r="EF835" s="104"/>
      <c r="EG835" s="104"/>
      <c r="EH835" s="104"/>
      <c r="EI835" s="104"/>
      <c r="EJ835" s="104"/>
      <c r="EK835" s="104"/>
      <c r="EL835" s="104"/>
      <c r="EM835" s="104"/>
      <c r="EN835" s="104"/>
      <c r="EO835" s="104"/>
      <c r="EP835" s="104"/>
      <c r="EQ835" s="104"/>
      <c r="ER835" s="104"/>
      <c r="ES835" s="104"/>
      <c r="ET835" s="104"/>
      <c r="EU835" s="104"/>
      <c r="EV835" s="104"/>
      <c r="EW835" s="104"/>
      <c r="EX835" s="104"/>
      <c r="EY835" s="104"/>
      <c r="EZ835" s="104"/>
      <c r="FA835" s="104"/>
      <c r="FB835" s="104"/>
      <c r="FC835" s="104"/>
      <c r="FD835" s="104"/>
      <c r="FE835" s="104"/>
      <c r="FF835" s="104"/>
      <c r="FG835" s="104"/>
      <c r="FH835" s="104"/>
      <c r="FI835" s="104"/>
      <c r="FJ835" s="104"/>
      <c r="FK835" s="104"/>
      <c r="FL835" s="104"/>
      <c r="FM835" s="104"/>
      <c r="FN835" s="104"/>
      <c r="FO835" s="104"/>
      <c r="FP835" s="104"/>
      <c r="FQ835" s="104"/>
      <c r="FR835" s="104"/>
      <c r="FS835" s="104"/>
      <c r="FT835" s="104"/>
      <c r="FU835" s="104"/>
      <c r="FV835" s="104"/>
      <c r="FW835" s="104"/>
      <c r="FX835" s="104"/>
      <c r="FY835" s="104"/>
      <c r="FZ835" s="104"/>
      <c r="GA835" s="104"/>
      <c r="GB835" s="104"/>
      <c r="GC835" s="104"/>
      <c r="GD835" s="104"/>
      <c r="GE835" s="104"/>
      <c r="GF835" s="104"/>
      <c r="GG835" s="104"/>
      <c r="GH835" s="104"/>
      <c r="GI835" s="104"/>
      <c r="GJ835" s="104"/>
      <c r="GK835" s="104"/>
      <c r="GL835" s="104"/>
      <c r="GM835" s="104"/>
      <c r="GN835" s="104"/>
      <c r="GO835" s="104"/>
      <c r="GP835" s="104"/>
      <c r="GQ835" s="104"/>
      <c r="GR835" s="104"/>
      <c r="GS835" s="104"/>
      <c r="GT835" s="104"/>
    </row>
    <row r="836" spans="8:202" s="6" customFormat="1">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04"/>
      <c r="AM836" s="104"/>
      <c r="AN836" s="104"/>
      <c r="AO836" s="104"/>
      <c r="AP836" s="104"/>
      <c r="AQ836" s="104"/>
      <c r="AR836" s="104"/>
      <c r="AS836" s="104"/>
      <c r="AT836" s="104"/>
      <c r="AU836" s="104"/>
      <c r="AV836" s="104"/>
      <c r="AW836" s="104"/>
      <c r="AX836" s="104"/>
      <c r="AY836" s="104"/>
      <c r="AZ836" s="104"/>
      <c r="BA836" s="104"/>
      <c r="BB836" s="104"/>
      <c r="BC836" s="104"/>
      <c r="BD836" s="104"/>
      <c r="BE836" s="104"/>
      <c r="BF836" s="104"/>
      <c r="BG836" s="104"/>
      <c r="BH836" s="104"/>
      <c r="BI836" s="104"/>
      <c r="BJ836" s="104"/>
      <c r="BK836" s="104"/>
      <c r="BL836" s="104"/>
      <c r="BM836" s="104"/>
      <c r="BN836" s="104"/>
      <c r="BO836" s="104"/>
      <c r="BP836" s="104"/>
      <c r="BQ836" s="104"/>
      <c r="BR836" s="104"/>
      <c r="BS836" s="104"/>
      <c r="BT836" s="104"/>
      <c r="BU836" s="104"/>
      <c r="BV836" s="104"/>
      <c r="BW836" s="104"/>
      <c r="BX836" s="104"/>
      <c r="BY836" s="104"/>
      <c r="BZ836" s="104"/>
      <c r="CA836" s="104"/>
      <c r="CB836" s="104"/>
      <c r="CC836" s="104"/>
      <c r="CD836" s="104"/>
      <c r="CE836" s="104"/>
      <c r="CF836" s="104"/>
      <c r="CG836" s="104"/>
      <c r="CH836" s="104"/>
      <c r="CI836" s="104"/>
      <c r="CJ836" s="104"/>
      <c r="CK836" s="104"/>
      <c r="CL836" s="104"/>
      <c r="CM836" s="104"/>
      <c r="CN836" s="104"/>
      <c r="CO836" s="104"/>
      <c r="CP836" s="104"/>
      <c r="CQ836" s="104"/>
      <c r="CR836" s="104"/>
      <c r="CS836" s="104"/>
      <c r="CT836" s="104"/>
      <c r="CU836" s="104"/>
      <c r="CV836" s="104"/>
      <c r="CW836" s="104"/>
      <c r="CX836" s="104"/>
      <c r="CY836" s="104"/>
      <c r="CZ836" s="104"/>
      <c r="DA836" s="104"/>
      <c r="DB836" s="104"/>
      <c r="DC836" s="104"/>
      <c r="DD836" s="104"/>
      <c r="DE836" s="104"/>
      <c r="DF836" s="104"/>
      <c r="DG836" s="104"/>
      <c r="DH836" s="104"/>
      <c r="DI836" s="104"/>
      <c r="DJ836" s="104"/>
      <c r="DK836" s="104"/>
      <c r="DL836" s="104"/>
      <c r="DM836" s="104"/>
      <c r="DN836" s="104"/>
      <c r="DO836" s="104"/>
      <c r="DP836" s="104"/>
      <c r="DQ836" s="104"/>
      <c r="DR836" s="104"/>
      <c r="DS836" s="104"/>
      <c r="DT836" s="104"/>
      <c r="DU836" s="104"/>
      <c r="DV836" s="104"/>
      <c r="DW836" s="104"/>
      <c r="DX836" s="104"/>
      <c r="DY836" s="104"/>
      <c r="DZ836" s="104"/>
      <c r="EA836" s="104"/>
      <c r="EB836" s="104"/>
      <c r="EC836" s="104"/>
      <c r="ED836" s="104"/>
      <c r="EE836" s="104"/>
      <c r="EF836" s="104"/>
      <c r="EG836" s="104"/>
      <c r="EH836" s="104"/>
      <c r="EI836" s="104"/>
      <c r="EJ836" s="104"/>
      <c r="EK836" s="104"/>
      <c r="EL836" s="104"/>
      <c r="EM836" s="104"/>
      <c r="EN836" s="104"/>
      <c r="EO836" s="104"/>
      <c r="EP836" s="104"/>
      <c r="EQ836" s="104"/>
      <c r="ER836" s="104"/>
      <c r="ES836" s="104"/>
      <c r="ET836" s="104"/>
      <c r="EU836" s="104"/>
      <c r="EV836" s="104"/>
      <c r="EW836" s="104"/>
      <c r="EX836" s="104"/>
      <c r="EY836" s="104"/>
      <c r="EZ836" s="104"/>
      <c r="FA836" s="104"/>
      <c r="FB836" s="104"/>
      <c r="FC836" s="104"/>
      <c r="FD836" s="104"/>
      <c r="FE836" s="104"/>
      <c r="FF836" s="104"/>
      <c r="FG836" s="104"/>
      <c r="FH836" s="104"/>
      <c r="FI836" s="104"/>
      <c r="FJ836" s="104"/>
      <c r="FK836" s="104"/>
      <c r="FL836" s="104"/>
      <c r="FM836" s="104"/>
      <c r="FN836" s="104"/>
      <c r="FO836" s="104"/>
      <c r="FP836" s="104"/>
      <c r="FQ836" s="104"/>
      <c r="FR836" s="104"/>
      <c r="FS836" s="104"/>
      <c r="FT836" s="104"/>
      <c r="FU836" s="104"/>
      <c r="FV836" s="104"/>
      <c r="FW836" s="104"/>
      <c r="FX836" s="104"/>
      <c r="FY836" s="104"/>
      <c r="FZ836" s="104"/>
      <c r="GA836" s="104"/>
      <c r="GB836" s="104"/>
      <c r="GC836" s="104"/>
      <c r="GD836" s="104"/>
      <c r="GE836" s="104"/>
      <c r="GF836" s="104"/>
      <c r="GG836" s="104"/>
      <c r="GH836" s="104"/>
      <c r="GI836" s="104"/>
      <c r="GJ836" s="104"/>
      <c r="GK836" s="104"/>
      <c r="GL836" s="104"/>
      <c r="GM836" s="104"/>
      <c r="GN836" s="104"/>
      <c r="GO836" s="104"/>
      <c r="GP836" s="104"/>
      <c r="GQ836" s="104"/>
      <c r="GR836" s="104"/>
      <c r="GS836" s="104"/>
      <c r="GT836" s="104"/>
    </row>
    <row r="837" spans="8:202" s="6" customFormat="1">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c r="AJ837" s="104"/>
      <c r="AK837" s="104"/>
      <c r="AL837" s="104"/>
      <c r="AM837" s="104"/>
      <c r="AN837" s="104"/>
      <c r="AO837" s="104"/>
      <c r="AP837" s="104"/>
      <c r="AQ837" s="104"/>
      <c r="AR837" s="104"/>
      <c r="AS837" s="104"/>
      <c r="AT837" s="104"/>
      <c r="AU837" s="104"/>
      <c r="AV837" s="104"/>
      <c r="AW837" s="104"/>
      <c r="AX837" s="104"/>
      <c r="AY837" s="104"/>
      <c r="AZ837" s="104"/>
      <c r="BA837" s="104"/>
      <c r="BB837" s="104"/>
      <c r="BC837" s="104"/>
      <c r="BD837" s="104"/>
      <c r="BE837" s="104"/>
      <c r="BF837" s="104"/>
      <c r="BG837" s="104"/>
      <c r="BH837" s="104"/>
      <c r="BI837" s="104"/>
      <c r="BJ837" s="104"/>
      <c r="BK837" s="104"/>
      <c r="BL837" s="104"/>
      <c r="BM837" s="104"/>
      <c r="BN837" s="104"/>
      <c r="BO837" s="104"/>
      <c r="BP837" s="104"/>
      <c r="BQ837" s="104"/>
      <c r="BR837" s="104"/>
      <c r="BS837" s="104"/>
      <c r="BT837" s="104"/>
      <c r="BU837" s="104"/>
      <c r="BV837" s="104"/>
      <c r="BW837" s="104"/>
      <c r="BX837" s="104"/>
      <c r="BY837" s="104"/>
      <c r="BZ837" s="104"/>
      <c r="CA837" s="104"/>
      <c r="CB837" s="104"/>
      <c r="CC837" s="104"/>
      <c r="CD837" s="104"/>
      <c r="CE837" s="104"/>
      <c r="CF837" s="104"/>
      <c r="CG837" s="104"/>
      <c r="CH837" s="104"/>
      <c r="CI837" s="104"/>
      <c r="CJ837" s="104"/>
      <c r="CK837" s="104"/>
      <c r="CL837" s="104"/>
      <c r="CM837" s="104"/>
      <c r="CN837" s="104"/>
      <c r="CO837" s="104"/>
      <c r="CP837" s="104"/>
      <c r="CQ837" s="104"/>
      <c r="CR837" s="104"/>
      <c r="CS837" s="104"/>
      <c r="CT837" s="104"/>
      <c r="CU837" s="104"/>
      <c r="CV837" s="104"/>
      <c r="CW837" s="104"/>
      <c r="CX837" s="104"/>
      <c r="CY837" s="104"/>
      <c r="CZ837" s="104"/>
      <c r="DA837" s="104"/>
      <c r="DB837" s="104"/>
      <c r="DC837" s="104"/>
      <c r="DD837" s="104"/>
      <c r="DE837" s="104"/>
      <c r="DF837" s="104"/>
      <c r="DG837" s="104"/>
      <c r="DH837" s="104"/>
      <c r="DI837" s="104"/>
      <c r="DJ837" s="104"/>
      <c r="DK837" s="104"/>
      <c r="DL837" s="104"/>
      <c r="DM837" s="104"/>
      <c r="DN837" s="104"/>
      <c r="DO837" s="104"/>
      <c r="DP837" s="104"/>
      <c r="DQ837" s="104"/>
      <c r="DR837" s="104"/>
      <c r="DS837" s="104"/>
      <c r="DT837" s="104"/>
      <c r="DU837" s="104"/>
      <c r="DV837" s="104"/>
      <c r="DW837" s="104"/>
      <c r="DX837" s="104"/>
      <c r="DY837" s="104"/>
      <c r="DZ837" s="104"/>
      <c r="EA837" s="104"/>
      <c r="EB837" s="104"/>
      <c r="EC837" s="104"/>
      <c r="ED837" s="104"/>
      <c r="EE837" s="104"/>
      <c r="EF837" s="104"/>
      <c r="EG837" s="104"/>
      <c r="EH837" s="104"/>
      <c r="EI837" s="104"/>
      <c r="EJ837" s="104"/>
      <c r="EK837" s="104"/>
      <c r="EL837" s="104"/>
      <c r="EM837" s="104"/>
      <c r="EN837" s="104"/>
      <c r="EO837" s="104"/>
      <c r="EP837" s="104"/>
      <c r="EQ837" s="104"/>
      <c r="ER837" s="104"/>
      <c r="ES837" s="104"/>
      <c r="ET837" s="104"/>
      <c r="EU837" s="104"/>
      <c r="EV837" s="104"/>
      <c r="EW837" s="104"/>
      <c r="EX837" s="104"/>
      <c r="EY837" s="104"/>
      <c r="EZ837" s="104"/>
      <c r="FA837" s="104"/>
      <c r="FB837" s="104"/>
      <c r="FC837" s="104"/>
      <c r="FD837" s="104"/>
      <c r="FE837" s="104"/>
      <c r="FF837" s="104"/>
      <c r="FG837" s="104"/>
      <c r="FH837" s="104"/>
      <c r="FI837" s="104"/>
      <c r="FJ837" s="104"/>
      <c r="FK837" s="104"/>
      <c r="FL837" s="104"/>
      <c r="FM837" s="104"/>
      <c r="FN837" s="104"/>
      <c r="FO837" s="104"/>
      <c r="FP837" s="104"/>
      <c r="FQ837" s="104"/>
      <c r="FR837" s="104"/>
      <c r="FS837" s="104"/>
      <c r="FT837" s="104"/>
      <c r="FU837" s="104"/>
      <c r="FV837" s="104"/>
      <c r="FW837" s="104"/>
      <c r="FX837" s="104"/>
      <c r="FY837" s="104"/>
      <c r="FZ837" s="104"/>
      <c r="GA837" s="104"/>
      <c r="GB837" s="104"/>
      <c r="GC837" s="104"/>
      <c r="GD837" s="104"/>
      <c r="GE837" s="104"/>
      <c r="GF837" s="104"/>
      <c r="GG837" s="104"/>
      <c r="GH837" s="104"/>
      <c r="GI837" s="104"/>
      <c r="GJ837" s="104"/>
      <c r="GK837" s="104"/>
      <c r="GL837" s="104"/>
      <c r="GM837" s="104"/>
      <c r="GN837" s="104"/>
      <c r="GO837" s="104"/>
      <c r="GP837" s="104"/>
      <c r="GQ837" s="104"/>
      <c r="GR837" s="104"/>
      <c r="GS837" s="104"/>
      <c r="GT837" s="104"/>
    </row>
    <row r="838" spans="8:202" s="6" customFormat="1">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04"/>
      <c r="AM838" s="104"/>
      <c r="AN838" s="104"/>
      <c r="AO838" s="104"/>
      <c r="AP838" s="104"/>
      <c r="AQ838" s="104"/>
      <c r="AR838" s="104"/>
      <c r="AS838" s="104"/>
      <c r="AT838" s="104"/>
      <c r="AU838" s="104"/>
      <c r="AV838" s="104"/>
      <c r="AW838" s="104"/>
      <c r="AX838" s="104"/>
      <c r="AY838" s="104"/>
      <c r="AZ838" s="104"/>
      <c r="BA838" s="104"/>
      <c r="BB838" s="104"/>
      <c r="BC838" s="104"/>
      <c r="BD838" s="104"/>
      <c r="BE838" s="104"/>
      <c r="BF838" s="104"/>
      <c r="BG838" s="104"/>
      <c r="BH838" s="104"/>
      <c r="BI838" s="104"/>
      <c r="BJ838" s="104"/>
      <c r="BK838" s="104"/>
      <c r="BL838" s="104"/>
      <c r="BM838" s="104"/>
      <c r="BN838" s="104"/>
      <c r="BO838" s="104"/>
      <c r="BP838" s="104"/>
      <c r="BQ838" s="104"/>
      <c r="BR838" s="104"/>
      <c r="BS838" s="104"/>
      <c r="BT838" s="104"/>
      <c r="BU838" s="104"/>
      <c r="BV838" s="104"/>
      <c r="BW838" s="104"/>
      <c r="BX838" s="104"/>
      <c r="BY838" s="104"/>
      <c r="BZ838" s="104"/>
      <c r="CA838" s="104"/>
      <c r="CB838" s="104"/>
      <c r="CC838" s="104"/>
      <c r="CD838" s="104"/>
      <c r="CE838" s="104"/>
      <c r="CF838" s="104"/>
      <c r="CG838" s="104"/>
      <c r="CH838" s="104"/>
      <c r="CI838" s="104"/>
      <c r="CJ838" s="104"/>
      <c r="CK838" s="104"/>
      <c r="CL838" s="104"/>
      <c r="CM838" s="104"/>
      <c r="CN838" s="104"/>
      <c r="CO838" s="104"/>
      <c r="CP838" s="104"/>
      <c r="CQ838" s="104"/>
      <c r="CR838" s="104"/>
      <c r="CS838" s="104"/>
      <c r="CT838" s="104"/>
      <c r="CU838" s="104"/>
      <c r="CV838" s="104"/>
      <c r="CW838" s="104"/>
      <c r="CX838" s="104"/>
      <c r="CY838" s="104"/>
      <c r="CZ838" s="104"/>
      <c r="DA838" s="104"/>
      <c r="DB838" s="104"/>
      <c r="DC838" s="104"/>
      <c r="DD838" s="104"/>
      <c r="DE838" s="104"/>
      <c r="DF838" s="104"/>
      <c r="DG838" s="104"/>
      <c r="DH838" s="104"/>
      <c r="DI838" s="104"/>
      <c r="DJ838" s="104"/>
      <c r="DK838" s="104"/>
      <c r="DL838" s="104"/>
      <c r="DM838" s="104"/>
      <c r="DN838" s="104"/>
      <c r="DO838" s="104"/>
      <c r="DP838" s="104"/>
      <c r="DQ838" s="104"/>
      <c r="DR838" s="104"/>
      <c r="DS838" s="104"/>
      <c r="DT838" s="104"/>
      <c r="DU838" s="104"/>
      <c r="DV838" s="104"/>
      <c r="DW838" s="104"/>
      <c r="DX838" s="104"/>
      <c r="DY838" s="104"/>
      <c r="DZ838" s="104"/>
      <c r="EA838" s="104"/>
      <c r="EB838" s="104"/>
      <c r="EC838" s="104"/>
      <c r="ED838" s="104"/>
      <c r="EE838" s="104"/>
      <c r="EF838" s="104"/>
      <c r="EG838" s="104"/>
      <c r="EH838" s="104"/>
      <c r="EI838" s="104"/>
      <c r="EJ838" s="104"/>
      <c r="EK838" s="104"/>
      <c r="EL838" s="104"/>
      <c r="EM838" s="104"/>
      <c r="EN838" s="104"/>
      <c r="EO838" s="104"/>
      <c r="EP838" s="104"/>
      <c r="EQ838" s="104"/>
      <c r="ER838" s="104"/>
      <c r="ES838" s="104"/>
      <c r="ET838" s="104"/>
      <c r="EU838" s="104"/>
      <c r="EV838" s="104"/>
      <c r="EW838" s="104"/>
      <c r="EX838" s="104"/>
      <c r="EY838" s="104"/>
      <c r="EZ838" s="104"/>
      <c r="FA838" s="104"/>
      <c r="FB838" s="104"/>
      <c r="FC838" s="104"/>
      <c r="FD838" s="104"/>
      <c r="FE838" s="104"/>
      <c r="FF838" s="104"/>
      <c r="FG838" s="104"/>
      <c r="FH838" s="104"/>
      <c r="FI838" s="104"/>
      <c r="FJ838" s="104"/>
      <c r="FK838" s="104"/>
      <c r="FL838" s="104"/>
      <c r="FM838" s="104"/>
      <c r="FN838" s="104"/>
      <c r="FO838" s="104"/>
      <c r="FP838" s="104"/>
      <c r="FQ838" s="104"/>
      <c r="FR838" s="104"/>
      <c r="FS838" s="104"/>
      <c r="FT838" s="104"/>
      <c r="FU838" s="104"/>
      <c r="FV838" s="104"/>
      <c r="FW838" s="104"/>
      <c r="FX838" s="104"/>
      <c r="FY838" s="104"/>
      <c r="FZ838" s="104"/>
      <c r="GA838" s="104"/>
      <c r="GB838" s="104"/>
      <c r="GC838" s="104"/>
      <c r="GD838" s="104"/>
      <c r="GE838" s="104"/>
      <c r="GF838" s="104"/>
      <c r="GG838" s="104"/>
      <c r="GH838" s="104"/>
      <c r="GI838" s="104"/>
      <c r="GJ838" s="104"/>
      <c r="GK838" s="104"/>
      <c r="GL838" s="104"/>
      <c r="GM838" s="104"/>
      <c r="GN838" s="104"/>
      <c r="GO838" s="104"/>
      <c r="GP838" s="104"/>
      <c r="GQ838" s="104"/>
      <c r="GR838" s="104"/>
      <c r="GS838" s="104"/>
      <c r="GT838" s="104"/>
    </row>
    <row r="839" spans="8:202" s="6" customFormat="1">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4"/>
      <c r="AL839" s="104"/>
      <c r="AM839" s="104"/>
      <c r="AN839" s="104"/>
      <c r="AO839" s="104"/>
      <c r="AP839" s="104"/>
      <c r="AQ839" s="104"/>
      <c r="AR839" s="104"/>
      <c r="AS839" s="104"/>
      <c r="AT839" s="104"/>
      <c r="AU839" s="104"/>
      <c r="AV839" s="104"/>
      <c r="AW839" s="104"/>
      <c r="AX839" s="104"/>
      <c r="AY839" s="104"/>
      <c r="AZ839" s="104"/>
      <c r="BA839" s="104"/>
      <c r="BB839" s="104"/>
      <c r="BC839" s="104"/>
      <c r="BD839" s="104"/>
      <c r="BE839" s="104"/>
      <c r="BF839" s="104"/>
      <c r="BG839" s="104"/>
      <c r="BH839" s="104"/>
      <c r="BI839" s="104"/>
      <c r="BJ839" s="104"/>
      <c r="BK839" s="104"/>
      <c r="BL839" s="104"/>
      <c r="BM839" s="104"/>
      <c r="BN839" s="104"/>
      <c r="BO839" s="104"/>
      <c r="BP839" s="104"/>
      <c r="BQ839" s="104"/>
      <c r="BR839" s="104"/>
      <c r="BS839" s="104"/>
      <c r="BT839" s="104"/>
      <c r="BU839" s="104"/>
      <c r="BV839" s="104"/>
      <c r="BW839" s="104"/>
      <c r="BX839" s="104"/>
      <c r="BY839" s="104"/>
      <c r="BZ839" s="104"/>
      <c r="CA839" s="104"/>
      <c r="CB839" s="104"/>
      <c r="CC839" s="104"/>
      <c r="CD839" s="104"/>
      <c r="CE839" s="104"/>
      <c r="CF839" s="104"/>
      <c r="CG839" s="104"/>
      <c r="CH839" s="104"/>
      <c r="CI839" s="104"/>
      <c r="CJ839" s="104"/>
      <c r="CK839" s="104"/>
      <c r="CL839" s="104"/>
      <c r="CM839" s="104"/>
      <c r="CN839" s="104"/>
      <c r="CO839" s="104"/>
      <c r="CP839" s="104"/>
      <c r="CQ839" s="104"/>
      <c r="CR839" s="104"/>
      <c r="CS839" s="104"/>
      <c r="CT839" s="104"/>
      <c r="CU839" s="104"/>
      <c r="CV839" s="104"/>
      <c r="CW839" s="104"/>
      <c r="CX839" s="104"/>
      <c r="CY839" s="104"/>
      <c r="CZ839" s="104"/>
      <c r="DA839" s="104"/>
      <c r="DB839" s="104"/>
      <c r="DC839" s="104"/>
      <c r="DD839" s="104"/>
      <c r="DE839" s="104"/>
      <c r="DF839" s="104"/>
      <c r="DG839" s="104"/>
      <c r="DH839" s="104"/>
      <c r="DI839" s="104"/>
      <c r="DJ839" s="104"/>
      <c r="DK839" s="104"/>
      <c r="DL839" s="104"/>
      <c r="DM839" s="104"/>
      <c r="DN839" s="104"/>
      <c r="DO839" s="104"/>
      <c r="DP839" s="104"/>
      <c r="DQ839" s="104"/>
      <c r="DR839" s="104"/>
      <c r="DS839" s="104"/>
      <c r="DT839" s="104"/>
      <c r="DU839" s="104"/>
      <c r="DV839" s="104"/>
      <c r="DW839" s="104"/>
      <c r="DX839" s="104"/>
      <c r="DY839" s="104"/>
      <c r="DZ839" s="104"/>
      <c r="EA839" s="104"/>
      <c r="EB839" s="104"/>
      <c r="EC839" s="104"/>
      <c r="ED839" s="104"/>
      <c r="EE839" s="104"/>
      <c r="EF839" s="104"/>
      <c r="EG839" s="104"/>
      <c r="EH839" s="104"/>
      <c r="EI839" s="104"/>
      <c r="EJ839" s="104"/>
      <c r="EK839" s="104"/>
      <c r="EL839" s="104"/>
      <c r="EM839" s="104"/>
      <c r="EN839" s="104"/>
      <c r="EO839" s="104"/>
      <c r="EP839" s="104"/>
      <c r="EQ839" s="104"/>
      <c r="ER839" s="104"/>
      <c r="ES839" s="104"/>
      <c r="ET839" s="104"/>
      <c r="EU839" s="104"/>
      <c r="EV839" s="104"/>
      <c r="EW839" s="104"/>
      <c r="EX839" s="104"/>
      <c r="EY839" s="104"/>
      <c r="EZ839" s="104"/>
      <c r="FA839" s="104"/>
      <c r="FB839" s="104"/>
      <c r="FC839" s="104"/>
      <c r="FD839" s="104"/>
      <c r="FE839" s="104"/>
      <c r="FF839" s="104"/>
      <c r="FG839" s="104"/>
      <c r="FH839" s="104"/>
      <c r="FI839" s="104"/>
      <c r="FJ839" s="104"/>
      <c r="FK839" s="104"/>
      <c r="FL839" s="104"/>
      <c r="FM839" s="104"/>
      <c r="FN839" s="104"/>
      <c r="FO839" s="104"/>
      <c r="FP839" s="104"/>
      <c r="FQ839" s="104"/>
      <c r="FR839" s="104"/>
      <c r="FS839" s="104"/>
      <c r="FT839" s="104"/>
      <c r="FU839" s="104"/>
      <c r="FV839" s="104"/>
      <c r="FW839" s="104"/>
      <c r="FX839" s="104"/>
      <c r="FY839" s="104"/>
      <c r="FZ839" s="104"/>
      <c r="GA839" s="104"/>
      <c r="GB839" s="104"/>
      <c r="GC839" s="104"/>
      <c r="GD839" s="104"/>
      <c r="GE839" s="104"/>
      <c r="GF839" s="104"/>
      <c r="GG839" s="104"/>
      <c r="GH839" s="104"/>
      <c r="GI839" s="104"/>
      <c r="GJ839" s="104"/>
      <c r="GK839" s="104"/>
      <c r="GL839" s="104"/>
      <c r="GM839" s="104"/>
      <c r="GN839" s="104"/>
      <c r="GO839" s="104"/>
      <c r="GP839" s="104"/>
      <c r="GQ839" s="104"/>
      <c r="GR839" s="104"/>
      <c r="GS839" s="104"/>
      <c r="GT839" s="104"/>
    </row>
    <row r="840" spans="8:202" s="6" customFormat="1">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c r="AJ840" s="104"/>
      <c r="AK840" s="104"/>
      <c r="AL840" s="104"/>
      <c r="AM840" s="104"/>
      <c r="AN840" s="104"/>
      <c r="AO840" s="104"/>
      <c r="AP840" s="104"/>
      <c r="AQ840" s="104"/>
      <c r="AR840" s="104"/>
      <c r="AS840" s="104"/>
      <c r="AT840" s="104"/>
      <c r="AU840" s="104"/>
      <c r="AV840" s="104"/>
      <c r="AW840" s="104"/>
      <c r="AX840" s="104"/>
      <c r="AY840" s="104"/>
      <c r="AZ840" s="104"/>
      <c r="BA840" s="104"/>
      <c r="BB840" s="104"/>
      <c r="BC840" s="104"/>
      <c r="BD840" s="104"/>
      <c r="BE840" s="104"/>
      <c r="BF840" s="104"/>
      <c r="BG840" s="104"/>
      <c r="BH840" s="104"/>
      <c r="BI840" s="104"/>
      <c r="BJ840" s="104"/>
      <c r="BK840" s="104"/>
      <c r="BL840" s="104"/>
      <c r="BM840" s="104"/>
      <c r="BN840" s="104"/>
      <c r="BO840" s="104"/>
      <c r="BP840" s="104"/>
      <c r="BQ840" s="104"/>
      <c r="BR840" s="104"/>
      <c r="BS840" s="104"/>
      <c r="BT840" s="104"/>
      <c r="BU840" s="104"/>
      <c r="BV840" s="104"/>
      <c r="BW840" s="104"/>
      <c r="BX840" s="104"/>
      <c r="BY840" s="104"/>
      <c r="BZ840" s="104"/>
      <c r="CA840" s="104"/>
      <c r="CB840" s="104"/>
      <c r="CC840" s="104"/>
      <c r="CD840" s="104"/>
      <c r="CE840" s="104"/>
      <c r="CF840" s="104"/>
      <c r="CG840" s="104"/>
      <c r="CH840" s="104"/>
      <c r="CI840" s="104"/>
      <c r="CJ840" s="104"/>
      <c r="CK840" s="104"/>
      <c r="CL840" s="104"/>
      <c r="CM840" s="104"/>
      <c r="CN840" s="104"/>
      <c r="CO840" s="104"/>
      <c r="CP840" s="104"/>
      <c r="CQ840" s="104"/>
      <c r="CR840" s="104"/>
      <c r="CS840" s="104"/>
      <c r="CT840" s="104"/>
      <c r="CU840" s="104"/>
      <c r="CV840" s="104"/>
      <c r="CW840" s="104"/>
      <c r="CX840" s="104"/>
      <c r="CY840" s="104"/>
      <c r="CZ840" s="104"/>
      <c r="DA840" s="104"/>
      <c r="DB840" s="104"/>
      <c r="DC840" s="104"/>
      <c r="DD840" s="104"/>
      <c r="DE840" s="104"/>
      <c r="DF840" s="104"/>
      <c r="DG840" s="104"/>
      <c r="DH840" s="104"/>
      <c r="DI840" s="104"/>
      <c r="DJ840" s="104"/>
      <c r="DK840" s="104"/>
      <c r="DL840" s="104"/>
      <c r="DM840" s="104"/>
      <c r="DN840" s="104"/>
      <c r="DO840" s="104"/>
      <c r="DP840" s="104"/>
      <c r="DQ840" s="104"/>
      <c r="DR840" s="104"/>
      <c r="DS840" s="104"/>
      <c r="DT840" s="104"/>
      <c r="DU840" s="104"/>
      <c r="DV840" s="104"/>
      <c r="DW840" s="104"/>
      <c r="DX840" s="104"/>
      <c r="DY840" s="104"/>
      <c r="DZ840" s="104"/>
      <c r="EA840" s="104"/>
      <c r="EB840" s="104"/>
      <c r="EC840" s="104"/>
      <c r="ED840" s="104"/>
      <c r="EE840" s="104"/>
      <c r="EF840" s="104"/>
      <c r="EG840" s="104"/>
      <c r="EH840" s="104"/>
      <c r="EI840" s="104"/>
      <c r="EJ840" s="104"/>
      <c r="EK840" s="104"/>
      <c r="EL840" s="104"/>
      <c r="EM840" s="104"/>
      <c r="EN840" s="104"/>
      <c r="EO840" s="104"/>
      <c r="EP840" s="104"/>
      <c r="EQ840" s="104"/>
      <c r="ER840" s="104"/>
      <c r="ES840" s="104"/>
      <c r="ET840" s="104"/>
      <c r="EU840" s="104"/>
      <c r="EV840" s="104"/>
      <c r="EW840" s="104"/>
      <c r="EX840" s="104"/>
      <c r="EY840" s="104"/>
      <c r="EZ840" s="104"/>
      <c r="FA840" s="104"/>
      <c r="FB840" s="104"/>
      <c r="FC840" s="104"/>
      <c r="FD840" s="104"/>
      <c r="FE840" s="104"/>
      <c r="FF840" s="104"/>
      <c r="FG840" s="104"/>
      <c r="FH840" s="104"/>
      <c r="FI840" s="104"/>
      <c r="FJ840" s="104"/>
      <c r="FK840" s="104"/>
      <c r="FL840" s="104"/>
      <c r="FM840" s="104"/>
      <c r="FN840" s="104"/>
      <c r="FO840" s="104"/>
      <c r="FP840" s="104"/>
      <c r="FQ840" s="104"/>
      <c r="FR840" s="104"/>
      <c r="FS840" s="104"/>
      <c r="FT840" s="104"/>
      <c r="FU840" s="104"/>
      <c r="FV840" s="104"/>
      <c r="FW840" s="104"/>
      <c r="FX840" s="104"/>
      <c r="FY840" s="104"/>
      <c r="FZ840" s="104"/>
      <c r="GA840" s="104"/>
      <c r="GB840" s="104"/>
      <c r="GC840" s="104"/>
      <c r="GD840" s="104"/>
      <c r="GE840" s="104"/>
      <c r="GF840" s="104"/>
      <c r="GG840" s="104"/>
      <c r="GH840" s="104"/>
      <c r="GI840" s="104"/>
      <c r="GJ840" s="104"/>
      <c r="GK840" s="104"/>
      <c r="GL840" s="104"/>
      <c r="GM840" s="104"/>
      <c r="GN840" s="104"/>
      <c r="GO840" s="104"/>
      <c r="GP840" s="104"/>
      <c r="GQ840" s="104"/>
      <c r="GR840" s="104"/>
      <c r="GS840" s="104"/>
      <c r="GT840" s="104"/>
    </row>
    <row r="841" spans="8:202" s="6" customFormat="1">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c r="AJ841" s="104"/>
      <c r="AK841" s="104"/>
      <c r="AL841" s="104"/>
      <c r="AM841" s="104"/>
      <c r="AN841" s="104"/>
      <c r="AO841" s="104"/>
      <c r="AP841" s="104"/>
      <c r="AQ841" s="104"/>
      <c r="AR841" s="104"/>
      <c r="AS841" s="104"/>
      <c r="AT841" s="104"/>
      <c r="AU841" s="104"/>
      <c r="AV841" s="104"/>
      <c r="AW841" s="104"/>
      <c r="AX841" s="104"/>
      <c r="AY841" s="104"/>
      <c r="AZ841" s="104"/>
      <c r="BA841" s="104"/>
      <c r="BB841" s="104"/>
      <c r="BC841" s="104"/>
      <c r="BD841" s="104"/>
      <c r="BE841" s="104"/>
      <c r="BF841" s="104"/>
      <c r="BG841" s="104"/>
      <c r="BH841" s="104"/>
      <c r="BI841" s="104"/>
      <c r="BJ841" s="104"/>
      <c r="BK841" s="104"/>
      <c r="BL841" s="104"/>
      <c r="BM841" s="104"/>
      <c r="BN841" s="104"/>
      <c r="BO841" s="104"/>
      <c r="BP841" s="104"/>
      <c r="BQ841" s="104"/>
      <c r="BR841" s="104"/>
      <c r="BS841" s="104"/>
      <c r="BT841" s="104"/>
      <c r="BU841" s="104"/>
      <c r="BV841" s="104"/>
      <c r="BW841" s="104"/>
      <c r="BX841" s="104"/>
      <c r="BY841" s="104"/>
      <c r="BZ841" s="104"/>
      <c r="CA841" s="104"/>
      <c r="CB841" s="104"/>
      <c r="CC841" s="104"/>
      <c r="CD841" s="104"/>
      <c r="CE841" s="104"/>
      <c r="CF841" s="104"/>
      <c r="CG841" s="104"/>
      <c r="CH841" s="104"/>
      <c r="CI841" s="104"/>
      <c r="CJ841" s="104"/>
      <c r="CK841" s="104"/>
      <c r="CL841" s="104"/>
      <c r="CM841" s="104"/>
      <c r="CN841" s="104"/>
      <c r="CO841" s="104"/>
      <c r="CP841" s="104"/>
      <c r="CQ841" s="104"/>
      <c r="CR841" s="104"/>
      <c r="CS841" s="104"/>
      <c r="CT841" s="104"/>
      <c r="CU841" s="104"/>
      <c r="CV841" s="104"/>
      <c r="CW841" s="104"/>
      <c r="CX841" s="104"/>
      <c r="CY841" s="104"/>
      <c r="CZ841" s="104"/>
      <c r="DA841" s="104"/>
      <c r="DB841" s="104"/>
      <c r="DC841" s="104"/>
      <c r="DD841" s="104"/>
      <c r="DE841" s="104"/>
      <c r="DF841" s="104"/>
      <c r="DG841" s="104"/>
      <c r="DH841" s="104"/>
      <c r="DI841" s="104"/>
      <c r="DJ841" s="104"/>
      <c r="DK841" s="104"/>
      <c r="DL841" s="104"/>
      <c r="DM841" s="104"/>
      <c r="DN841" s="104"/>
      <c r="DO841" s="104"/>
      <c r="DP841" s="104"/>
      <c r="DQ841" s="104"/>
      <c r="DR841" s="104"/>
      <c r="DS841" s="104"/>
      <c r="DT841" s="104"/>
      <c r="DU841" s="104"/>
      <c r="DV841" s="104"/>
      <c r="DW841" s="104"/>
      <c r="DX841" s="104"/>
      <c r="DY841" s="104"/>
      <c r="DZ841" s="104"/>
      <c r="EA841" s="104"/>
      <c r="EB841" s="104"/>
      <c r="EC841" s="104"/>
      <c r="ED841" s="104"/>
      <c r="EE841" s="104"/>
      <c r="EF841" s="104"/>
      <c r="EG841" s="104"/>
      <c r="EH841" s="104"/>
      <c r="EI841" s="104"/>
      <c r="EJ841" s="104"/>
      <c r="EK841" s="104"/>
      <c r="EL841" s="104"/>
      <c r="EM841" s="104"/>
      <c r="EN841" s="104"/>
      <c r="EO841" s="104"/>
      <c r="EP841" s="104"/>
      <c r="EQ841" s="104"/>
      <c r="ER841" s="104"/>
      <c r="ES841" s="104"/>
      <c r="ET841" s="104"/>
      <c r="EU841" s="104"/>
      <c r="EV841" s="104"/>
      <c r="EW841" s="104"/>
      <c r="EX841" s="104"/>
      <c r="EY841" s="104"/>
      <c r="EZ841" s="104"/>
      <c r="FA841" s="104"/>
      <c r="FB841" s="104"/>
      <c r="FC841" s="104"/>
      <c r="FD841" s="104"/>
      <c r="FE841" s="104"/>
      <c r="FF841" s="104"/>
      <c r="FG841" s="104"/>
      <c r="FH841" s="104"/>
      <c r="FI841" s="104"/>
      <c r="FJ841" s="104"/>
      <c r="FK841" s="104"/>
      <c r="FL841" s="104"/>
      <c r="FM841" s="104"/>
      <c r="FN841" s="104"/>
      <c r="FO841" s="104"/>
      <c r="FP841" s="104"/>
      <c r="FQ841" s="104"/>
      <c r="FR841" s="104"/>
      <c r="FS841" s="104"/>
      <c r="FT841" s="104"/>
      <c r="FU841" s="104"/>
      <c r="FV841" s="104"/>
      <c r="FW841" s="104"/>
      <c r="FX841" s="104"/>
      <c r="FY841" s="104"/>
      <c r="FZ841" s="104"/>
      <c r="GA841" s="104"/>
      <c r="GB841" s="104"/>
      <c r="GC841" s="104"/>
      <c r="GD841" s="104"/>
      <c r="GE841" s="104"/>
      <c r="GF841" s="104"/>
      <c r="GG841" s="104"/>
      <c r="GH841" s="104"/>
      <c r="GI841" s="104"/>
      <c r="GJ841" s="104"/>
      <c r="GK841" s="104"/>
      <c r="GL841" s="104"/>
      <c r="GM841" s="104"/>
      <c r="GN841" s="104"/>
      <c r="GO841" s="104"/>
      <c r="GP841" s="104"/>
      <c r="GQ841" s="104"/>
      <c r="GR841" s="104"/>
      <c r="GS841" s="104"/>
      <c r="GT841" s="104"/>
    </row>
    <row r="842" spans="8:202" s="6" customFormat="1">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c r="AJ842" s="104"/>
      <c r="AK842" s="104"/>
      <c r="AL842" s="104"/>
      <c r="AM842" s="104"/>
      <c r="AN842" s="104"/>
      <c r="AO842" s="104"/>
      <c r="AP842" s="104"/>
      <c r="AQ842" s="104"/>
      <c r="AR842" s="104"/>
      <c r="AS842" s="104"/>
      <c r="AT842" s="104"/>
      <c r="AU842" s="104"/>
      <c r="AV842" s="104"/>
      <c r="AW842" s="104"/>
      <c r="AX842" s="104"/>
      <c r="AY842" s="104"/>
      <c r="AZ842" s="104"/>
      <c r="BA842" s="104"/>
      <c r="BB842" s="104"/>
      <c r="BC842" s="104"/>
      <c r="BD842" s="104"/>
      <c r="BE842" s="104"/>
      <c r="BF842" s="104"/>
      <c r="BG842" s="104"/>
      <c r="BH842" s="104"/>
      <c r="BI842" s="104"/>
      <c r="BJ842" s="104"/>
      <c r="BK842" s="104"/>
      <c r="BL842" s="104"/>
      <c r="BM842" s="104"/>
      <c r="BN842" s="104"/>
      <c r="BO842" s="104"/>
      <c r="BP842" s="104"/>
      <c r="BQ842" s="104"/>
      <c r="BR842" s="104"/>
      <c r="BS842" s="104"/>
      <c r="BT842" s="104"/>
      <c r="BU842" s="104"/>
      <c r="BV842" s="104"/>
      <c r="BW842" s="104"/>
      <c r="BX842" s="104"/>
      <c r="BY842" s="104"/>
      <c r="BZ842" s="104"/>
      <c r="CA842" s="104"/>
      <c r="CB842" s="104"/>
      <c r="CC842" s="104"/>
      <c r="CD842" s="104"/>
      <c r="CE842" s="104"/>
      <c r="CF842" s="104"/>
      <c r="CG842" s="104"/>
      <c r="CH842" s="104"/>
      <c r="CI842" s="104"/>
      <c r="CJ842" s="104"/>
      <c r="CK842" s="104"/>
      <c r="CL842" s="104"/>
      <c r="CM842" s="104"/>
      <c r="CN842" s="104"/>
      <c r="CO842" s="104"/>
      <c r="CP842" s="104"/>
      <c r="CQ842" s="104"/>
      <c r="CR842" s="104"/>
      <c r="CS842" s="104"/>
      <c r="CT842" s="104"/>
      <c r="CU842" s="104"/>
      <c r="CV842" s="104"/>
      <c r="CW842" s="104"/>
      <c r="CX842" s="104"/>
      <c r="CY842" s="104"/>
      <c r="CZ842" s="104"/>
      <c r="DA842" s="104"/>
      <c r="DB842" s="104"/>
      <c r="DC842" s="104"/>
      <c r="DD842" s="104"/>
      <c r="DE842" s="104"/>
      <c r="DF842" s="104"/>
      <c r="DG842" s="104"/>
      <c r="DH842" s="104"/>
      <c r="DI842" s="104"/>
      <c r="DJ842" s="104"/>
      <c r="DK842" s="104"/>
      <c r="DL842" s="104"/>
      <c r="DM842" s="104"/>
      <c r="DN842" s="104"/>
      <c r="DO842" s="104"/>
      <c r="DP842" s="104"/>
      <c r="DQ842" s="104"/>
      <c r="DR842" s="104"/>
      <c r="DS842" s="104"/>
      <c r="DT842" s="104"/>
      <c r="DU842" s="104"/>
      <c r="DV842" s="104"/>
      <c r="DW842" s="104"/>
      <c r="DX842" s="104"/>
      <c r="DY842" s="104"/>
      <c r="DZ842" s="104"/>
      <c r="EA842" s="104"/>
      <c r="EB842" s="104"/>
      <c r="EC842" s="104"/>
      <c r="ED842" s="104"/>
      <c r="EE842" s="104"/>
      <c r="EF842" s="104"/>
      <c r="EG842" s="104"/>
      <c r="EH842" s="104"/>
      <c r="EI842" s="104"/>
      <c r="EJ842" s="104"/>
      <c r="EK842" s="104"/>
      <c r="EL842" s="104"/>
      <c r="EM842" s="104"/>
      <c r="EN842" s="104"/>
      <c r="EO842" s="104"/>
      <c r="EP842" s="104"/>
      <c r="EQ842" s="104"/>
      <c r="ER842" s="104"/>
      <c r="ES842" s="104"/>
      <c r="ET842" s="104"/>
      <c r="EU842" s="104"/>
      <c r="EV842" s="104"/>
      <c r="EW842" s="104"/>
      <c r="EX842" s="104"/>
      <c r="EY842" s="104"/>
      <c r="EZ842" s="104"/>
      <c r="FA842" s="104"/>
      <c r="FB842" s="104"/>
      <c r="FC842" s="104"/>
      <c r="FD842" s="104"/>
      <c r="FE842" s="104"/>
      <c r="FF842" s="104"/>
      <c r="FG842" s="104"/>
      <c r="FH842" s="104"/>
      <c r="FI842" s="104"/>
      <c r="FJ842" s="104"/>
      <c r="FK842" s="104"/>
      <c r="FL842" s="104"/>
      <c r="FM842" s="104"/>
      <c r="FN842" s="104"/>
      <c r="FO842" s="104"/>
      <c r="FP842" s="104"/>
      <c r="FQ842" s="104"/>
      <c r="FR842" s="104"/>
      <c r="FS842" s="104"/>
      <c r="FT842" s="104"/>
      <c r="FU842" s="104"/>
      <c r="FV842" s="104"/>
      <c r="FW842" s="104"/>
      <c r="FX842" s="104"/>
      <c r="FY842" s="104"/>
      <c r="FZ842" s="104"/>
      <c r="GA842" s="104"/>
      <c r="GB842" s="104"/>
      <c r="GC842" s="104"/>
      <c r="GD842" s="104"/>
      <c r="GE842" s="104"/>
      <c r="GF842" s="104"/>
      <c r="GG842" s="104"/>
      <c r="GH842" s="104"/>
      <c r="GI842" s="104"/>
      <c r="GJ842" s="104"/>
      <c r="GK842" s="104"/>
      <c r="GL842" s="104"/>
      <c r="GM842" s="104"/>
      <c r="GN842" s="104"/>
      <c r="GO842" s="104"/>
      <c r="GP842" s="104"/>
      <c r="GQ842" s="104"/>
      <c r="GR842" s="104"/>
      <c r="GS842" s="104"/>
      <c r="GT842" s="104"/>
    </row>
    <row r="843" spans="8:202" s="6" customFormat="1">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04"/>
      <c r="AM843" s="104"/>
      <c r="AN843" s="104"/>
      <c r="AO843" s="104"/>
      <c r="AP843" s="104"/>
      <c r="AQ843" s="104"/>
      <c r="AR843" s="104"/>
      <c r="AS843" s="104"/>
      <c r="AT843" s="104"/>
      <c r="AU843" s="104"/>
      <c r="AV843" s="104"/>
      <c r="AW843" s="104"/>
      <c r="AX843" s="104"/>
      <c r="AY843" s="104"/>
      <c r="AZ843" s="104"/>
      <c r="BA843" s="104"/>
      <c r="BB843" s="104"/>
      <c r="BC843" s="104"/>
      <c r="BD843" s="104"/>
      <c r="BE843" s="104"/>
      <c r="BF843" s="104"/>
      <c r="BG843" s="104"/>
      <c r="BH843" s="104"/>
      <c r="BI843" s="104"/>
      <c r="BJ843" s="104"/>
      <c r="BK843" s="104"/>
      <c r="BL843" s="104"/>
      <c r="BM843" s="104"/>
      <c r="BN843" s="104"/>
      <c r="BO843" s="104"/>
      <c r="BP843" s="104"/>
      <c r="BQ843" s="104"/>
      <c r="BR843" s="104"/>
      <c r="BS843" s="104"/>
      <c r="BT843" s="104"/>
      <c r="BU843" s="104"/>
      <c r="BV843" s="104"/>
      <c r="BW843" s="104"/>
      <c r="BX843" s="104"/>
      <c r="BY843" s="104"/>
      <c r="BZ843" s="104"/>
      <c r="CA843" s="104"/>
      <c r="CB843" s="104"/>
      <c r="CC843" s="104"/>
      <c r="CD843" s="104"/>
      <c r="CE843" s="104"/>
      <c r="CF843" s="104"/>
      <c r="CG843" s="104"/>
      <c r="CH843" s="104"/>
      <c r="CI843" s="104"/>
      <c r="CJ843" s="104"/>
      <c r="CK843" s="104"/>
      <c r="CL843" s="104"/>
      <c r="CM843" s="104"/>
      <c r="CN843" s="104"/>
      <c r="CO843" s="104"/>
      <c r="CP843" s="104"/>
      <c r="CQ843" s="104"/>
      <c r="CR843" s="104"/>
      <c r="CS843" s="104"/>
      <c r="CT843" s="104"/>
      <c r="CU843" s="104"/>
      <c r="CV843" s="104"/>
      <c r="CW843" s="104"/>
      <c r="CX843" s="104"/>
      <c r="CY843" s="104"/>
      <c r="CZ843" s="104"/>
      <c r="DA843" s="104"/>
      <c r="DB843" s="104"/>
      <c r="DC843" s="104"/>
      <c r="DD843" s="104"/>
      <c r="DE843" s="104"/>
      <c r="DF843" s="104"/>
      <c r="DG843" s="104"/>
      <c r="DH843" s="104"/>
      <c r="DI843" s="104"/>
      <c r="DJ843" s="104"/>
      <c r="DK843" s="104"/>
      <c r="DL843" s="104"/>
      <c r="DM843" s="104"/>
      <c r="DN843" s="104"/>
      <c r="DO843" s="104"/>
      <c r="DP843" s="104"/>
      <c r="DQ843" s="104"/>
      <c r="DR843" s="104"/>
      <c r="DS843" s="104"/>
      <c r="DT843" s="104"/>
      <c r="DU843" s="104"/>
      <c r="DV843" s="104"/>
      <c r="DW843" s="104"/>
      <c r="DX843" s="104"/>
      <c r="DY843" s="104"/>
      <c r="DZ843" s="104"/>
      <c r="EA843" s="104"/>
      <c r="EB843" s="104"/>
      <c r="EC843" s="104"/>
      <c r="ED843" s="104"/>
      <c r="EE843" s="104"/>
      <c r="EF843" s="104"/>
      <c r="EG843" s="104"/>
      <c r="EH843" s="104"/>
      <c r="EI843" s="104"/>
      <c r="EJ843" s="104"/>
      <c r="EK843" s="104"/>
      <c r="EL843" s="104"/>
      <c r="EM843" s="104"/>
      <c r="EN843" s="104"/>
      <c r="EO843" s="104"/>
      <c r="EP843" s="104"/>
      <c r="EQ843" s="104"/>
      <c r="ER843" s="104"/>
      <c r="ES843" s="104"/>
      <c r="ET843" s="104"/>
      <c r="EU843" s="104"/>
      <c r="EV843" s="104"/>
      <c r="EW843" s="104"/>
      <c r="EX843" s="104"/>
      <c r="EY843" s="104"/>
      <c r="EZ843" s="104"/>
      <c r="FA843" s="104"/>
      <c r="FB843" s="104"/>
      <c r="FC843" s="104"/>
      <c r="FD843" s="104"/>
      <c r="FE843" s="104"/>
      <c r="FF843" s="104"/>
      <c r="FG843" s="104"/>
      <c r="FH843" s="104"/>
      <c r="FI843" s="104"/>
      <c r="FJ843" s="104"/>
      <c r="FK843" s="104"/>
      <c r="FL843" s="104"/>
      <c r="FM843" s="104"/>
      <c r="FN843" s="104"/>
      <c r="FO843" s="104"/>
      <c r="FP843" s="104"/>
      <c r="FQ843" s="104"/>
      <c r="FR843" s="104"/>
      <c r="FS843" s="104"/>
      <c r="FT843" s="104"/>
      <c r="FU843" s="104"/>
      <c r="FV843" s="104"/>
      <c r="FW843" s="104"/>
      <c r="FX843" s="104"/>
      <c r="FY843" s="104"/>
      <c r="FZ843" s="104"/>
      <c r="GA843" s="104"/>
      <c r="GB843" s="104"/>
      <c r="GC843" s="104"/>
      <c r="GD843" s="104"/>
      <c r="GE843" s="104"/>
      <c r="GF843" s="104"/>
      <c r="GG843" s="104"/>
      <c r="GH843" s="104"/>
      <c r="GI843" s="104"/>
      <c r="GJ843" s="104"/>
      <c r="GK843" s="104"/>
      <c r="GL843" s="104"/>
      <c r="GM843" s="104"/>
      <c r="GN843" s="104"/>
      <c r="GO843" s="104"/>
      <c r="GP843" s="104"/>
      <c r="GQ843" s="104"/>
      <c r="GR843" s="104"/>
      <c r="GS843" s="104"/>
      <c r="GT843" s="104"/>
    </row>
    <row r="844" spans="8:202" s="6" customFormat="1">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c r="AJ844" s="104"/>
      <c r="AK844" s="104"/>
      <c r="AL844" s="104"/>
      <c r="AM844" s="104"/>
      <c r="AN844" s="104"/>
      <c r="AO844" s="104"/>
      <c r="AP844" s="104"/>
      <c r="AQ844" s="104"/>
      <c r="AR844" s="104"/>
      <c r="AS844" s="104"/>
      <c r="AT844" s="104"/>
      <c r="AU844" s="104"/>
      <c r="AV844" s="104"/>
      <c r="AW844" s="104"/>
      <c r="AX844" s="104"/>
      <c r="AY844" s="104"/>
      <c r="AZ844" s="104"/>
      <c r="BA844" s="104"/>
      <c r="BB844" s="104"/>
      <c r="BC844" s="104"/>
      <c r="BD844" s="104"/>
      <c r="BE844" s="104"/>
      <c r="BF844" s="104"/>
      <c r="BG844" s="104"/>
      <c r="BH844" s="104"/>
      <c r="BI844" s="104"/>
      <c r="BJ844" s="104"/>
      <c r="BK844" s="104"/>
      <c r="BL844" s="104"/>
      <c r="BM844" s="104"/>
      <c r="BN844" s="104"/>
      <c r="BO844" s="104"/>
      <c r="BP844" s="104"/>
      <c r="BQ844" s="104"/>
      <c r="BR844" s="104"/>
      <c r="BS844" s="104"/>
      <c r="BT844" s="104"/>
      <c r="BU844" s="104"/>
      <c r="BV844" s="104"/>
      <c r="BW844" s="104"/>
      <c r="BX844" s="104"/>
      <c r="BY844" s="104"/>
      <c r="BZ844" s="104"/>
      <c r="CA844" s="104"/>
      <c r="CB844" s="104"/>
      <c r="CC844" s="104"/>
      <c r="CD844" s="104"/>
      <c r="CE844" s="104"/>
      <c r="CF844" s="104"/>
      <c r="CG844" s="104"/>
      <c r="CH844" s="104"/>
      <c r="CI844" s="104"/>
      <c r="CJ844" s="104"/>
      <c r="CK844" s="104"/>
      <c r="CL844" s="104"/>
      <c r="CM844" s="104"/>
      <c r="CN844" s="104"/>
      <c r="CO844" s="104"/>
      <c r="CP844" s="104"/>
      <c r="CQ844" s="104"/>
      <c r="CR844" s="104"/>
      <c r="CS844" s="104"/>
      <c r="CT844" s="104"/>
      <c r="CU844" s="104"/>
      <c r="CV844" s="104"/>
      <c r="CW844" s="104"/>
      <c r="CX844" s="104"/>
      <c r="CY844" s="104"/>
      <c r="CZ844" s="104"/>
      <c r="DA844" s="104"/>
      <c r="DB844" s="104"/>
      <c r="DC844" s="104"/>
      <c r="DD844" s="104"/>
      <c r="DE844" s="104"/>
      <c r="DF844" s="104"/>
      <c r="DG844" s="104"/>
      <c r="DH844" s="104"/>
      <c r="DI844" s="104"/>
      <c r="DJ844" s="104"/>
      <c r="DK844" s="104"/>
      <c r="DL844" s="104"/>
      <c r="DM844" s="104"/>
      <c r="DN844" s="104"/>
      <c r="DO844" s="104"/>
      <c r="DP844" s="104"/>
      <c r="DQ844" s="104"/>
      <c r="DR844" s="104"/>
      <c r="DS844" s="104"/>
      <c r="DT844" s="104"/>
      <c r="DU844" s="104"/>
      <c r="DV844" s="104"/>
      <c r="DW844" s="104"/>
      <c r="DX844" s="104"/>
      <c r="DY844" s="104"/>
      <c r="DZ844" s="104"/>
      <c r="EA844" s="104"/>
      <c r="EB844" s="104"/>
      <c r="EC844" s="104"/>
      <c r="ED844" s="104"/>
      <c r="EE844" s="104"/>
      <c r="EF844" s="104"/>
      <c r="EG844" s="104"/>
      <c r="EH844" s="104"/>
      <c r="EI844" s="104"/>
      <c r="EJ844" s="104"/>
      <c r="EK844" s="104"/>
      <c r="EL844" s="104"/>
      <c r="EM844" s="104"/>
      <c r="EN844" s="104"/>
      <c r="EO844" s="104"/>
      <c r="EP844" s="104"/>
      <c r="EQ844" s="104"/>
      <c r="ER844" s="104"/>
      <c r="ES844" s="104"/>
      <c r="ET844" s="104"/>
      <c r="EU844" s="104"/>
      <c r="EV844" s="104"/>
      <c r="EW844" s="104"/>
      <c r="EX844" s="104"/>
      <c r="EY844" s="104"/>
      <c r="EZ844" s="104"/>
      <c r="FA844" s="104"/>
      <c r="FB844" s="104"/>
      <c r="FC844" s="104"/>
      <c r="FD844" s="104"/>
      <c r="FE844" s="104"/>
      <c r="FF844" s="104"/>
      <c r="FG844" s="104"/>
      <c r="FH844" s="104"/>
      <c r="FI844" s="104"/>
      <c r="FJ844" s="104"/>
      <c r="FK844" s="104"/>
      <c r="FL844" s="104"/>
      <c r="FM844" s="104"/>
      <c r="FN844" s="104"/>
      <c r="FO844" s="104"/>
      <c r="FP844" s="104"/>
      <c r="FQ844" s="104"/>
      <c r="FR844" s="104"/>
      <c r="FS844" s="104"/>
      <c r="FT844" s="104"/>
      <c r="FU844" s="104"/>
      <c r="FV844" s="104"/>
      <c r="FW844" s="104"/>
      <c r="FX844" s="104"/>
      <c r="FY844" s="104"/>
      <c r="FZ844" s="104"/>
      <c r="GA844" s="104"/>
      <c r="GB844" s="104"/>
      <c r="GC844" s="104"/>
      <c r="GD844" s="104"/>
      <c r="GE844" s="104"/>
      <c r="GF844" s="104"/>
      <c r="GG844" s="104"/>
      <c r="GH844" s="104"/>
      <c r="GI844" s="104"/>
      <c r="GJ844" s="104"/>
      <c r="GK844" s="104"/>
      <c r="GL844" s="104"/>
      <c r="GM844" s="104"/>
      <c r="GN844" s="104"/>
      <c r="GO844" s="104"/>
      <c r="GP844" s="104"/>
      <c r="GQ844" s="104"/>
      <c r="GR844" s="104"/>
      <c r="GS844" s="104"/>
      <c r="GT844" s="104"/>
    </row>
    <row r="845" spans="8:202" s="6" customFormat="1">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c r="AJ845" s="104"/>
      <c r="AK845" s="104"/>
      <c r="AL845" s="104"/>
      <c r="AM845" s="104"/>
      <c r="AN845" s="104"/>
      <c r="AO845" s="104"/>
      <c r="AP845" s="104"/>
      <c r="AQ845" s="104"/>
      <c r="AR845" s="104"/>
      <c r="AS845" s="104"/>
      <c r="AT845" s="104"/>
      <c r="AU845" s="104"/>
      <c r="AV845" s="104"/>
      <c r="AW845" s="104"/>
      <c r="AX845" s="104"/>
      <c r="AY845" s="104"/>
      <c r="AZ845" s="104"/>
      <c r="BA845" s="104"/>
      <c r="BB845" s="104"/>
      <c r="BC845" s="104"/>
      <c r="BD845" s="104"/>
      <c r="BE845" s="104"/>
      <c r="BF845" s="104"/>
      <c r="BG845" s="104"/>
      <c r="BH845" s="104"/>
      <c r="BI845" s="104"/>
      <c r="BJ845" s="104"/>
      <c r="BK845" s="104"/>
      <c r="BL845" s="104"/>
      <c r="BM845" s="104"/>
      <c r="BN845" s="104"/>
      <c r="BO845" s="104"/>
      <c r="BP845" s="104"/>
      <c r="BQ845" s="104"/>
      <c r="BR845" s="104"/>
      <c r="BS845" s="104"/>
      <c r="BT845" s="104"/>
      <c r="BU845" s="104"/>
      <c r="BV845" s="104"/>
      <c r="BW845" s="104"/>
      <c r="BX845" s="104"/>
      <c r="BY845" s="104"/>
      <c r="BZ845" s="104"/>
      <c r="CA845" s="104"/>
      <c r="CB845" s="104"/>
      <c r="CC845" s="104"/>
      <c r="CD845" s="104"/>
      <c r="CE845" s="104"/>
      <c r="CF845" s="104"/>
      <c r="CG845" s="104"/>
      <c r="CH845" s="104"/>
      <c r="CI845" s="104"/>
      <c r="CJ845" s="104"/>
      <c r="CK845" s="104"/>
      <c r="CL845" s="104"/>
      <c r="CM845" s="104"/>
      <c r="CN845" s="104"/>
      <c r="CO845" s="104"/>
      <c r="CP845" s="104"/>
      <c r="CQ845" s="104"/>
      <c r="CR845" s="104"/>
      <c r="CS845" s="104"/>
      <c r="CT845" s="104"/>
      <c r="CU845" s="104"/>
      <c r="CV845" s="104"/>
      <c r="CW845" s="104"/>
      <c r="CX845" s="104"/>
      <c r="CY845" s="104"/>
      <c r="CZ845" s="104"/>
      <c r="DA845" s="104"/>
      <c r="DB845" s="104"/>
      <c r="DC845" s="104"/>
      <c r="DD845" s="104"/>
      <c r="DE845" s="104"/>
      <c r="DF845" s="104"/>
      <c r="DG845" s="104"/>
      <c r="DH845" s="104"/>
      <c r="DI845" s="104"/>
      <c r="DJ845" s="104"/>
      <c r="DK845" s="104"/>
      <c r="DL845" s="104"/>
      <c r="DM845" s="104"/>
      <c r="DN845" s="104"/>
      <c r="DO845" s="104"/>
      <c r="DP845" s="104"/>
      <c r="DQ845" s="104"/>
      <c r="DR845" s="104"/>
      <c r="DS845" s="104"/>
      <c r="DT845" s="104"/>
      <c r="DU845" s="104"/>
      <c r="DV845" s="104"/>
      <c r="DW845" s="104"/>
      <c r="DX845" s="104"/>
      <c r="DY845" s="104"/>
      <c r="DZ845" s="104"/>
      <c r="EA845" s="104"/>
      <c r="EB845" s="104"/>
      <c r="EC845" s="104"/>
      <c r="ED845" s="104"/>
      <c r="EE845" s="104"/>
      <c r="EF845" s="104"/>
      <c r="EG845" s="104"/>
      <c r="EH845" s="104"/>
      <c r="EI845" s="104"/>
      <c r="EJ845" s="104"/>
      <c r="EK845" s="104"/>
      <c r="EL845" s="104"/>
      <c r="EM845" s="104"/>
      <c r="EN845" s="104"/>
      <c r="EO845" s="104"/>
      <c r="EP845" s="104"/>
      <c r="EQ845" s="104"/>
      <c r="ER845" s="104"/>
      <c r="ES845" s="104"/>
      <c r="ET845" s="104"/>
      <c r="EU845" s="104"/>
      <c r="EV845" s="104"/>
      <c r="EW845" s="104"/>
      <c r="EX845" s="104"/>
      <c r="EY845" s="104"/>
      <c r="EZ845" s="104"/>
      <c r="FA845" s="104"/>
      <c r="FB845" s="104"/>
      <c r="FC845" s="104"/>
      <c r="FD845" s="104"/>
      <c r="FE845" s="104"/>
      <c r="FF845" s="104"/>
      <c r="FG845" s="104"/>
      <c r="FH845" s="104"/>
      <c r="FI845" s="104"/>
      <c r="FJ845" s="104"/>
      <c r="FK845" s="104"/>
      <c r="FL845" s="104"/>
      <c r="FM845" s="104"/>
      <c r="FN845" s="104"/>
      <c r="FO845" s="104"/>
      <c r="FP845" s="104"/>
      <c r="FQ845" s="104"/>
      <c r="FR845" s="104"/>
      <c r="FS845" s="104"/>
      <c r="FT845" s="104"/>
      <c r="FU845" s="104"/>
      <c r="FV845" s="104"/>
      <c r="FW845" s="104"/>
      <c r="FX845" s="104"/>
      <c r="FY845" s="104"/>
      <c r="FZ845" s="104"/>
      <c r="GA845" s="104"/>
      <c r="GB845" s="104"/>
      <c r="GC845" s="104"/>
      <c r="GD845" s="104"/>
      <c r="GE845" s="104"/>
      <c r="GF845" s="104"/>
      <c r="GG845" s="104"/>
      <c r="GH845" s="104"/>
      <c r="GI845" s="104"/>
      <c r="GJ845" s="104"/>
      <c r="GK845" s="104"/>
      <c r="GL845" s="104"/>
      <c r="GM845" s="104"/>
      <c r="GN845" s="104"/>
      <c r="GO845" s="104"/>
      <c r="GP845" s="104"/>
      <c r="GQ845" s="104"/>
      <c r="GR845" s="104"/>
      <c r="GS845" s="104"/>
      <c r="GT845" s="104"/>
    </row>
    <row r="846" spans="8:202" s="6" customFormat="1">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c r="AJ846" s="104"/>
      <c r="AK846" s="104"/>
      <c r="AL846" s="104"/>
      <c r="AM846" s="104"/>
      <c r="AN846" s="104"/>
      <c r="AO846" s="104"/>
      <c r="AP846" s="104"/>
      <c r="AQ846" s="104"/>
      <c r="AR846" s="104"/>
      <c r="AS846" s="104"/>
      <c r="AT846" s="104"/>
      <c r="AU846" s="104"/>
      <c r="AV846" s="104"/>
      <c r="AW846" s="104"/>
      <c r="AX846" s="104"/>
      <c r="AY846" s="104"/>
      <c r="AZ846" s="104"/>
      <c r="BA846" s="104"/>
      <c r="BB846" s="104"/>
      <c r="BC846" s="104"/>
      <c r="BD846" s="104"/>
      <c r="BE846" s="104"/>
      <c r="BF846" s="104"/>
      <c r="BG846" s="104"/>
      <c r="BH846" s="104"/>
      <c r="BI846" s="104"/>
      <c r="BJ846" s="104"/>
      <c r="BK846" s="104"/>
      <c r="BL846" s="104"/>
      <c r="BM846" s="104"/>
      <c r="BN846" s="104"/>
      <c r="BO846" s="104"/>
      <c r="BP846" s="104"/>
      <c r="BQ846" s="104"/>
      <c r="BR846" s="104"/>
      <c r="BS846" s="104"/>
      <c r="BT846" s="104"/>
      <c r="BU846" s="104"/>
      <c r="BV846" s="104"/>
      <c r="BW846" s="104"/>
      <c r="BX846" s="104"/>
      <c r="BY846" s="104"/>
      <c r="BZ846" s="104"/>
      <c r="CA846" s="104"/>
      <c r="CB846" s="104"/>
      <c r="CC846" s="104"/>
      <c r="CD846" s="104"/>
      <c r="CE846" s="104"/>
      <c r="CF846" s="104"/>
      <c r="CG846" s="104"/>
      <c r="CH846" s="104"/>
      <c r="CI846" s="104"/>
      <c r="CJ846" s="104"/>
      <c r="CK846" s="104"/>
      <c r="CL846" s="104"/>
      <c r="CM846" s="104"/>
      <c r="CN846" s="104"/>
      <c r="CO846" s="104"/>
      <c r="CP846" s="104"/>
      <c r="CQ846" s="104"/>
      <c r="CR846" s="104"/>
      <c r="CS846" s="104"/>
      <c r="CT846" s="104"/>
      <c r="CU846" s="104"/>
      <c r="CV846" s="104"/>
      <c r="CW846" s="104"/>
      <c r="CX846" s="104"/>
      <c r="CY846" s="104"/>
      <c r="CZ846" s="104"/>
      <c r="DA846" s="104"/>
      <c r="DB846" s="104"/>
      <c r="DC846" s="104"/>
      <c r="DD846" s="104"/>
      <c r="DE846" s="104"/>
      <c r="DF846" s="104"/>
      <c r="DG846" s="104"/>
      <c r="DH846" s="104"/>
      <c r="DI846" s="104"/>
      <c r="DJ846" s="104"/>
      <c r="DK846" s="104"/>
      <c r="DL846" s="104"/>
      <c r="DM846" s="104"/>
      <c r="DN846" s="104"/>
      <c r="DO846" s="104"/>
      <c r="DP846" s="104"/>
      <c r="DQ846" s="104"/>
      <c r="DR846" s="104"/>
      <c r="DS846" s="104"/>
      <c r="DT846" s="104"/>
      <c r="DU846" s="104"/>
      <c r="DV846" s="104"/>
      <c r="DW846" s="104"/>
      <c r="DX846" s="104"/>
      <c r="DY846" s="104"/>
      <c r="DZ846" s="104"/>
      <c r="EA846" s="104"/>
      <c r="EB846" s="104"/>
      <c r="EC846" s="104"/>
      <c r="ED846" s="104"/>
      <c r="EE846" s="104"/>
      <c r="EF846" s="104"/>
      <c r="EG846" s="104"/>
      <c r="EH846" s="104"/>
      <c r="EI846" s="104"/>
      <c r="EJ846" s="104"/>
      <c r="EK846" s="104"/>
      <c r="EL846" s="104"/>
      <c r="EM846" s="104"/>
      <c r="EN846" s="104"/>
      <c r="EO846" s="104"/>
      <c r="EP846" s="104"/>
      <c r="EQ846" s="104"/>
      <c r="ER846" s="104"/>
      <c r="ES846" s="104"/>
      <c r="ET846" s="104"/>
      <c r="EU846" s="104"/>
      <c r="EV846" s="104"/>
      <c r="EW846" s="104"/>
      <c r="EX846" s="104"/>
      <c r="EY846" s="104"/>
      <c r="EZ846" s="104"/>
      <c r="FA846" s="104"/>
      <c r="FB846" s="104"/>
      <c r="FC846" s="104"/>
      <c r="FD846" s="104"/>
      <c r="FE846" s="104"/>
      <c r="FF846" s="104"/>
      <c r="FG846" s="104"/>
      <c r="FH846" s="104"/>
      <c r="FI846" s="104"/>
      <c r="FJ846" s="104"/>
      <c r="FK846" s="104"/>
      <c r="FL846" s="104"/>
      <c r="FM846" s="104"/>
      <c r="FN846" s="104"/>
      <c r="FO846" s="104"/>
      <c r="FP846" s="104"/>
      <c r="FQ846" s="104"/>
      <c r="FR846" s="104"/>
      <c r="FS846" s="104"/>
      <c r="FT846" s="104"/>
      <c r="FU846" s="104"/>
      <c r="FV846" s="104"/>
      <c r="FW846" s="104"/>
      <c r="FX846" s="104"/>
      <c r="FY846" s="104"/>
      <c r="FZ846" s="104"/>
      <c r="GA846" s="104"/>
      <c r="GB846" s="104"/>
      <c r="GC846" s="104"/>
      <c r="GD846" s="104"/>
      <c r="GE846" s="104"/>
      <c r="GF846" s="104"/>
      <c r="GG846" s="104"/>
      <c r="GH846" s="104"/>
      <c r="GI846" s="104"/>
      <c r="GJ846" s="104"/>
      <c r="GK846" s="104"/>
      <c r="GL846" s="104"/>
      <c r="GM846" s="104"/>
      <c r="GN846" s="104"/>
      <c r="GO846" s="104"/>
      <c r="GP846" s="104"/>
      <c r="GQ846" s="104"/>
      <c r="GR846" s="104"/>
      <c r="GS846" s="104"/>
      <c r="GT846" s="104"/>
    </row>
    <row r="847" spans="8:202" s="6" customFormat="1">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c r="AJ847" s="104"/>
      <c r="AK847" s="104"/>
      <c r="AL847" s="104"/>
      <c r="AM847" s="104"/>
      <c r="AN847" s="104"/>
      <c r="AO847" s="104"/>
      <c r="AP847" s="104"/>
      <c r="AQ847" s="104"/>
      <c r="AR847" s="104"/>
      <c r="AS847" s="104"/>
      <c r="AT847" s="104"/>
      <c r="AU847" s="104"/>
      <c r="AV847" s="104"/>
      <c r="AW847" s="104"/>
      <c r="AX847" s="104"/>
      <c r="AY847" s="104"/>
      <c r="AZ847" s="104"/>
      <c r="BA847" s="104"/>
      <c r="BB847" s="104"/>
      <c r="BC847" s="104"/>
      <c r="BD847" s="104"/>
      <c r="BE847" s="104"/>
      <c r="BF847" s="104"/>
      <c r="BG847" s="104"/>
      <c r="BH847" s="104"/>
      <c r="BI847" s="104"/>
      <c r="BJ847" s="104"/>
      <c r="BK847" s="104"/>
      <c r="BL847" s="104"/>
      <c r="BM847" s="104"/>
      <c r="BN847" s="104"/>
      <c r="BO847" s="104"/>
      <c r="BP847" s="104"/>
      <c r="BQ847" s="104"/>
      <c r="BR847" s="104"/>
      <c r="BS847" s="104"/>
      <c r="BT847" s="104"/>
      <c r="BU847" s="104"/>
      <c r="BV847" s="104"/>
      <c r="BW847" s="104"/>
      <c r="BX847" s="104"/>
      <c r="BY847" s="104"/>
      <c r="BZ847" s="104"/>
      <c r="CA847" s="104"/>
      <c r="CB847" s="104"/>
      <c r="CC847" s="104"/>
      <c r="CD847" s="104"/>
      <c r="CE847" s="104"/>
      <c r="CF847" s="104"/>
      <c r="CG847" s="104"/>
      <c r="CH847" s="104"/>
      <c r="CI847" s="104"/>
      <c r="CJ847" s="104"/>
      <c r="CK847" s="104"/>
      <c r="CL847" s="104"/>
      <c r="CM847" s="104"/>
      <c r="CN847" s="104"/>
      <c r="CO847" s="104"/>
      <c r="CP847" s="104"/>
      <c r="CQ847" s="104"/>
      <c r="CR847" s="104"/>
      <c r="CS847" s="104"/>
      <c r="CT847" s="104"/>
      <c r="CU847" s="104"/>
      <c r="CV847" s="104"/>
      <c r="CW847" s="104"/>
      <c r="CX847" s="104"/>
      <c r="CY847" s="104"/>
      <c r="CZ847" s="104"/>
      <c r="DA847" s="104"/>
      <c r="DB847" s="104"/>
      <c r="DC847" s="104"/>
      <c r="DD847" s="104"/>
      <c r="DE847" s="104"/>
      <c r="DF847" s="104"/>
      <c r="DG847" s="104"/>
      <c r="DH847" s="104"/>
      <c r="DI847" s="104"/>
      <c r="DJ847" s="104"/>
      <c r="DK847" s="104"/>
      <c r="DL847" s="104"/>
      <c r="DM847" s="104"/>
      <c r="DN847" s="104"/>
      <c r="DO847" s="104"/>
      <c r="DP847" s="104"/>
      <c r="DQ847" s="104"/>
      <c r="DR847" s="104"/>
      <c r="DS847" s="104"/>
      <c r="DT847" s="104"/>
      <c r="DU847" s="104"/>
      <c r="DV847" s="104"/>
      <c r="DW847" s="104"/>
      <c r="DX847" s="104"/>
      <c r="DY847" s="104"/>
      <c r="DZ847" s="104"/>
      <c r="EA847" s="104"/>
      <c r="EB847" s="104"/>
      <c r="EC847" s="104"/>
      <c r="ED847" s="104"/>
      <c r="EE847" s="104"/>
      <c r="EF847" s="104"/>
      <c r="EG847" s="104"/>
      <c r="EH847" s="104"/>
      <c r="EI847" s="104"/>
      <c r="EJ847" s="104"/>
      <c r="EK847" s="104"/>
      <c r="EL847" s="104"/>
      <c r="EM847" s="104"/>
      <c r="EN847" s="104"/>
      <c r="EO847" s="104"/>
      <c r="EP847" s="104"/>
      <c r="EQ847" s="104"/>
      <c r="ER847" s="104"/>
      <c r="ES847" s="104"/>
      <c r="ET847" s="104"/>
      <c r="EU847" s="104"/>
      <c r="EV847" s="104"/>
      <c r="EW847" s="104"/>
      <c r="EX847" s="104"/>
      <c r="EY847" s="104"/>
      <c r="EZ847" s="104"/>
      <c r="FA847" s="104"/>
      <c r="FB847" s="104"/>
      <c r="FC847" s="104"/>
      <c r="FD847" s="104"/>
      <c r="FE847" s="104"/>
      <c r="FF847" s="104"/>
      <c r="FG847" s="104"/>
      <c r="FH847" s="104"/>
      <c r="FI847" s="104"/>
      <c r="FJ847" s="104"/>
      <c r="FK847" s="104"/>
      <c r="FL847" s="104"/>
      <c r="FM847" s="104"/>
      <c r="FN847" s="104"/>
      <c r="FO847" s="104"/>
      <c r="FP847" s="104"/>
      <c r="FQ847" s="104"/>
      <c r="FR847" s="104"/>
      <c r="FS847" s="104"/>
      <c r="FT847" s="104"/>
      <c r="FU847" s="104"/>
      <c r="FV847" s="104"/>
      <c r="FW847" s="104"/>
      <c r="FX847" s="104"/>
      <c r="FY847" s="104"/>
      <c r="FZ847" s="104"/>
      <c r="GA847" s="104"/>
      <c r="GB847" s="104"/>
      <c r="GC847" s="104"/>
      <c r="GD847" s="104"/>
      <c r="GE847" s="104"/>
      <c r="GF847" s="104"/>
      <c r="GG847" s="104"/>
      <c r="GH847" s="104"/>
      <c r="GI847" s="104"/>
      <c r="GJ847" s="104"/>
      <c r="GK847" s="104"/>
      <c r="GL847" s="104"/>
      <c r="GM847" s="104"/>
      <c r="GN847" s="104"/>
      <c r="GO847" s="104"/>
      <c r="GP847" s="104"/>
      <c r="GQ847" s="104"/>
      <c r="GR847" s="104"/>
      <c r="GS847" s="104"/>
      <c r="GT847" s="104"/>
    </row>
    <row r="848" spans="8:202" s="6" customFormat="1">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c r="AJ848" s="104"/>
      <c r="AK848" s="104"/>
      <c r="AL848" s="104"/>
      <c r="AM848" s="104"/>
      <c r="AN848" s="104"/>
      <c r="AO848" s="104"/>
      <c r="AP848" s="104"/>
      <c r="AQ848" s="104"/>
      <c r="AR848" s="104"/>
      <c r="AS848" s="104"/>
      <c r="AT848" s="104"/>
      <c r="AU848" s="104"/>
      <c r="AV848" s="104"/>
      <c r="AW848" s="104"/>
      <c r="AX848" s="104"/>
      <c r="AY848" s="104"/>
      <c r="AZ848" s="104"/>
      <c r="BA848" s="104"/>
      <c r="BB848" s="104"/>
      <c r="BC848" s="104"/>
      <c r="BD848" s="104"/>
      <c r="BE848" s="104"/>
      <c r="BF848" s="104"/>
      <c r="BG848" s="104"/>
      <c r="BH848" s="104"/>
      <c r="BI848" s="104"/>
      <c r="BJ848" s="104"/>
      <c r="BK848" s="104"/>
      <c r="BL848" s="104"/>
      <c r="BM848" s="104"/>
      <c r="BN848" s="104"/>
      <c r="BO848" s="104"/>
      <c r="BP848" s="104"/>
      <c r="BQ848" s="104"/>
      <c r="BR848" s="104"/>
      <c r="BS848" s="104"/>
      <c r="BT848" s="104"/>
      <c r="BU848" s="104"/>
      <c r="BV848" s="104"/>
      <c r="BW848" s="104"/>
      <c r="BX848" s="104"/>
      <c r="BY848" s="104"/>
      <c r="BZ848" s="104"/>
      <c r="CA848" s="104"/>
      <c r="CB848" s="104"/>
      <c r="CC848" s="104"/>
      <c r="CD848" s="104"/>
      <c r="CE848" s="104"/>
      <c r="CF848" s="104"/>
      <c r="CG848" s="104"/>
      <c r="CH848" s="104"/>
      <c r="CI848" s="104"/>
      <c r="CJ848" s="104"/>
      <c r="CK848" s="104"/>
      <c r="CL848" s="104"/>
      <c r="CM848" s="104"/>
      <c r="CN848" s="104"/>
      <c r="CO848" s="104"/>
      <c r="CP848" s="104"/>
      <c r="CQ848" s="104"/>
      <c r="CR848" s="104"/>
      <c r="CS848" s="104"/>
      <c r="CT848" s="104"/>
      <c r="CU848" s="104"/>
      <c r="CV848" s="104"/>
      <c r="CW848" s="104"/>
      <c r="CX848" s="104"/>
      <c r="CY848" s="104"/>
      <c r="CZ848" s="104"/>
      <c r="DA848" s="104"/>
      <c r="DB848" s="104"/>
      <c r="DC848" s="104"/>
      <c r="DD848" s="104"/>
      <c r="DE848" s="104"/>
      <c r="DF848" s="104"/>
      <c r="DG848" s="104"/>
      <c r="DH848" s="104"/>
      <c r="DI848" s="104"/>
      <c r="DJ848" s="104"/>
      <c r="DK848" s="104"/>
      <c r="DL848" s="104"/>
      <c r="DM848" s="104"/>
      <c r="DN848" s="104"/>
      <c r="DO848" s="104"/>
      <c r="DP848" s="104"/>
      <c r="DQ848" s="104"/>
      <c r="DR848" s="104"/>
      <c r="DS848" s="104"/>
      <c r="DT848" s="104"/>
      <c r="DU848" s="104"/>
      <c r="DV848" s="104"/>
      <c r="DW848" s="104"/>
      <c r="DX848" s="104"/>
      <c r="DY848" s="104"/>
      <c r="DZ848" s="104"/>
      <c r="EA848" s="104"/>
      <c r="EB848" s="104"/>
      <c r="EC848" s="104"/>
      <c r="ED848" s="104"/>
      <c r="EE848" s="104"/>
      <c r="EF848" s="104"/>
      <c r="EG848" s="104"/>
      <c r="EH848" s="104"/>
      <c r="EI848" s="104"/>
      <c r="EJ848" s="104"/>
      <c r="EK848" s="104"/>
      <c r="EL848" s="104"/>
      <c r="EM848" s="104"/>
      <c r="EN848" s="104"/>
      <c r="EO848" s="104"/>
      <c r="EP848" s="104"/>
      <c r="EQ848" s="104"/>
      <c r="ER848" s="104"/>
      <c r="ES848" s="104"/>
      <c r="ET848" s="104"/>
      <c r="EU848" s="104"/>
      <c r="EV848" s="104"/>
      <c r="EW848" s="104"/>
      <c r="EX848" s="104"/>
      <c r="EY848" s="104"/>
      <c r="EZ848" s="104"/>
      <c r="FA848" s="104"/>
      <c r="FB848" s="104"/>
      <c r="FC848" s="104"/>
      <c r="FD848" s="104"/>
      <c r="FE848" s="104"/>
      <c r="FF848" s="104"/>
      <c r="FG848" s="104"/>
      <c r="FH848" s="104"/>
      <c r="FI848" s="104"/>
      <c r="FJ848" s="104"/>
      <c r="FK848" s="104"/>
      <c r="FL848" s="104"/>
      <c r="FM848" s="104"/>
      <c r="FN848" s="104"/>
      <c r="FO848" s="104"/>
      <c r="FP848" s="104"/>
      <c r="FQ848" s="104"/>
      <c r="FR848" s="104"/>
      <c r="FS848" s="104"/>
      <c r="FT848" s="104"/>
      <c r="FU848" s="104"/>
      <c r="FV848" s="104"/>
      <c r="FW848" s="104"/>
      <c r="FX848" s="104"/>
      <c r="FY848" s="104"/>
      <c r="FZ848" s="104"/>
      <c r="GA848" s="104"/>
      <c r="GB848" s="104"/>
      <c r="GC848" s="104"/>
      <c r="GD848" s="104"/>
      <c r="GE848" s="104"/>
      <c r="GF848" s="104"/>
      <c r="GG848" s="104"/>
      <c r="GH848" s="104"/>
      <c r="GI848" s="104"/>
      <c r="GJ848" s="104"/>
      <c r="GK848" s="104"/>
      <c r="GL848" s="104"/>
      <c r="GM848" s="104"/>
      <c r="GN848" s="104"/>
      <c r="GO848" s="104"/>
      <c r="GP848" s="104"/>
      <c r="GQ848" s="104"/>
      <c r="GR848" s="104"/>
      <c r="GS848" s="104"/>
      <c r="GT848" s="104"/>
    </row>
    <row r="849" spans="8:202" s="6" customFormat="1">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c r="AJ849" s="104"/>
      <c r="AK849" s="104"/>
      <c r="AL849" s="104"/>
      <c r="AM849" s="104"/>
      <c r="AN849" s="104"/>
      <c r="AO849" s="104"/>
      <c r="AP849" s="104"/>
      <c r="AQ849" s="104"/>
      <c r="AR849" s="104"/>
      <c r="AS849" s="104"/>
      <c r="AT849" s="104"/>
      <c r="AU849" s="104"/>
      <c r="AV849" s="104"/>
      <c r="AW849" s="104"/>
      <c r="AX849" s="104"/>
      <c r="AY849" s="104"/>
      <c r="AZ849" s="104"/>
      <c r="BA849" s="104"/>
      <c r="BB849" s="104"/>
      <c r="BC849" s="104"/>
      <c r="BD849" s="104"/>
      <c r="BE849" s="104"/>
      <c r="BF849" s="104"/>
      <c r="BG849" s="104"/>
      <c r="BH849" s="104"/>
      <c r="BI849" s="104"/>
      <c r="BJ849" s="104"/>
      <c r="BK849" s="104"/>
      <c r="BL849" s="104"/>
      <c r="BM849" s="104"/>
      <c r="BN849" s="104"/>
      <c r="BO849" s="104"/>
      <c r="BP849" s="104"/>
      <c r="BQ849" s="104"/>
      <c r="BR849" s="104"/>
      <c r="BS849" s="104"/>
      <c r="BT849" s="104"/>
      <c r="BU849" s="104"/>
      <c r="BV849" s="104"/>
      <c r="BW849" s="104"/>
      <c r="BX849" s="104"/>
      <c r="BY849" s="104"/>
      <c r="BZ849" s="104"/>
      <c r="CA849" s="104"/>
      <c r="CB849" s="104"/>
      <c r="CC849" s="104"/>
      <c r="CD849" s="104"/>
      <c r="CE849" s="104"/>
      <c r="CF849" s="104"/>
      <c r="CG849" s="104"/>
      <c r="CH849" s="104"/>
      <c r="CI849" s="104"/>
      <c r="CJ849" s="104"/>
      <c r="CK849" s="104"/>
      <c r="CL849" s="104"/>
      <c r="CM849" s="104"/>
      <c r="CN849" s="104"/>
      <c r="CO849" s="104"/>
      <c r="CP849" s="104"/>
      <c r="CQ849" s="104"/>
      <c r="CR849" s="104"/>
      <c r="CS849" s="104"/>
      <c r="CT849" s="104"/>
      <c r="CU849" s="104"/>
      <c r="CV849" s="104"/>
      <c r="CW849" s="104"/>
      <c r="CX849" s="104"/>
      <c r="CY849" s="104"/>
      <c r="CZ849" s="104"/>
      <c r="DA849" s="104"/>
      <c r="DB849" s="104"/>
      <c r="DC849" s="104"/>
      <c r="DD849" s="104"/>
      <c r="DE849" s="104"/>
      <c r="DF849" s="104"/>
      <c r="DG849" s="104"/>
      <c r="DH849" s="104"/>
      <c r="DI849" s="104"/>
      <c r="DJ849" s="104"/>
      <c r="DK849" s="104"/>
      <c r="DL849" s="104"/>
      <c r="DM849" s="104"/>
      <c r="DN849" s="104"/>
      <c r="DO849" s="104"/>
      <c r="DP849" s="104"/>
      <c r="DQ849" s="104"/>
      <c r="DR849" s="104"/>
      <c r="DS849" s="104"/>
      <c r="DT849" s="104"/>
      <c r="DU849" s="104"/>
      <c r="DV849" s="104"/>
      <c r="DW849" s="104"/>
      <c r="DX849" s="104"/>
      <c r="DY849" s="104"/>
      <c r="DZ849" s="104"/>
      <c r="EA849" s="104"/>
      <c r="EB849" s="104"/>
      <c r="EC849" s="104"/>
      <c r="ED849" s="104"/>
      <c r="EE849" s="104"/>
      <c r="EF849" s="104"/>
      <c r="EG849" s="104"/>
      <c r="EH849" s="104"/>
      <c r="EI849" s="104"/>
      <c r="EJ849" s="104"/>
      <c r="EK849" s="104"/>
      <c r="EL849" s="104"/>
      <c r="EM849" s="104"/>
      <c r="EN849" s="104"/>
      <c r="EO849" s="104"/>
      <c r="EP849" s="104"/>
      <c r="EQ849" s="104"/>
      <c r="ER849" s="104"/>
      <c r="ES849" s="104"/>
      <c r="ET849" s="104"/>
      <c r="EU849" s="104"/>
      <c r="EV849" s="104"/>
      <c r="EW849" s="104"/>
      <c r="EX849" s="104"/>
      <c r="EY849" s="104"/>
      <c r="EZ849" s="104"/>
      <c r="FA849" s="104"/>
      <c r="FB849" s="104"/>
      <c r="FC849" s="104"/>
      <c r="FD849" s="104"/>
      <c r="FE849" s="104"/>
      <c r="FF849" s="104"/>
      <c r="FG849" s="104"/>
      <c r="FH849" s="104"/>
      <c r="FI849" s="104"/>
      <c r="FJ849" s="104"/>
      <c r="FK849" s="104"/>
      <c r="FL849" s="104"/>
      <c r="FM849" s="104"/>
      <c r="FN849" s="104"/>
      <c r="FO849" s="104"/>
      <c r="FP849" s="104"/>
      <c r="FQ849" s="104"/>
      <c r="FR849" s="104"/>
      <c r="FS849" s="104"/>
      <c r="FT849" s="104"/>
      <c r="FU849" s="104"/>
      <c r="FV849" s="104"/>
      <c r="FW849" s="104"/>
      <c r="FX849" s="104"/>
      <c r="FY849" s="104"/>
      <c r="FZ849" s="104"/>
      <c r="GA849" s="104"/>
      <c r="GB849" s="104"/>
      <c r="GC849" s="104"/>
      <c r="GD849" s="104"/>
      <c r="GE849" s="104"/>
      <c r="GF849" s="104"/>
      <c r="GG849" s="104"/>
      <c r="GH849" s="104"/>
      <c r="GI849" s="104"/>
      <c r="GJ849" s="104"/>
      <c r="GK849" s="104"/>
      <c r="GL849" s="104"/>
      <c r="GM849" s="104"/>
      <c r="GN849" s="104"/>
      <c r="GO849" s="104"/>
      <c r="GP849" s="104"/>
      <c r="GQ849" s="104"/>
      <c r="GR849" s="104"/>
      <c r="GS849" s="104"/>
      <c r="GT849" s="104"/>
    </row>
    <row r="850" spans="8:202" s="6" customFormat="1">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c r="AJ850" s="104"/>
      <c r="AK850" s="104"/>
      <c r="AL850" s="104"/>
      <c r="AM850" s="104"/>
      <c r="AN850" s="104"/>
      <c r="AO850" s="104"/>
      <c r="AP850" s="104"/>
      <c r="AQ850" s="104"/>
      <c r="AR850" s="104"/>
      <c r="AS850" s="104"/>
      <c r="AT850" s="104"/>
      <c r="AU850" s="104"/>
      <c r="AV850" s="104"/>
      <c r="AW850" s="104"/>
      <c r="AX850" s="104"/>
      <c r="AY850" s="104"/>
      <c r="AZ850" s="104"/>
      <c r="BA850" s="104"/>
      <c r="BB850" s="104"/>
      <c r="BC850" s="104"/>
      <c r="BD850" s="104"/>
      <c r="BE850" s="104"/>
      <c r="BF850" s="104"/>
      <c r="BG850" s="104"/>
      <c r="BH850" s="104"/>
      <c r="BI850" s="104"/>
      <c r="BJ850" s="104"/>
      <c r="BK850" s="104"/>
      <c r="BL850" s="104"/>
      <c r="BM850" s="104"/>
      <c r="BN850" s="104"/>
      <c r="BO850" s="104"/>
      <c r="BP850" s="104"/>
      <c r="BQ850" s="104"/>
      <c r="BR850" s="104"/>
      <c r="BS850" s="104"/>
      <c r="BT850" s="104"/>
      <c r="BU850" s="104"/>
      <c r="BV850" s="104"/>
      <c r="BW850" s="104"/>
      <c r="BX850" s="104"/>
      <c r="BY850" s="104"/>
      <c r="BZ850" s="104"/>
      <c r="CA850" s="104"/>
      <c r="CB850" s="104"/>
      <c r="CC850" s="104"/>
      <c r="CD850" s="104"/>
      <c r="CE850" s="104"/>
      <c r="CF850" s="104"/>
      <c r="CG850" s="104"/>
      <c r="CH850" s="104"/>
      <c r="CI850" s="104"/>
      <c r="CJ850" s="104"/>
      <c r="CK850" s="104"/>
      <c r="CL850" s="104"/>
      <c r="CM850" s="104"/>
      <c r="CN850" s="104"/>
      <c r="CO850" s="104"/>
      <c r="CP850" s="104"/>
      <c r="CQ850" s="104"/>
      <c r="CR850" s="104"/>
      <c r="CS850" s="104"/>
      <c r="CT850" s="104"/>
      <c r="CU850" s="104"/>
      <c r="CV850" s="104"/>
      <c r="CW850" s="104"/>
      <c r="CX850" s="104"/>
      <c r="CY850" s="104"/>
      <c r="CZ850" s="104"/>
      <c r="DA850" s="104"/>
      <c r="DB850" s="104"/>
      <c r="DC850" s="104"/>
      <c r="DD850" s="104"/>
      <c r="DE850" s="104"/>
      <c r="DF850" s="104"/>
      <c r="DG850" s="104"/>
      <c r="DH850" s="104"/>
      <c r="DI850" s="104"/>
      <c r="DJ850" s="104"/>
      <c r="DK850" s="104"/>
      <c r="DL850" s="104"/>
      <c r="DM850" s="104"/>
      <c r="DN850" s="104"/>
      <c r="DO850" s="104"/>
      <c r="DP850" s="104"/>
      <c r="DQ850" s="104"/>
      <c r="DR850" s="104"/>
      <c r="DS850" s="104"/>
      <c r="DT850" s="104"/>
      <c r="DU850" s="104"/>
      <c r="DV850" s="104"/>
      <c r="DW850" s="104"/>
      <c r="DX850" s="104"/>
      <c r="DY850" s="104"/>
      <c r="DZ850" s="104"/>
      <c r="EA850" s="104"/>
      <c r="EB850" s="104"/>
      <c r="EC850" s="104"/>
      <c r="ED850" s="104"/>
      <c r="EE850" s="104"/>
      <c r="EF850" s="104"/>
      <c r="EG850" s="104"/>
      <c r="EH850" s="104"/>
      <c r="EI850" s="104"/>
      <c r="EJ850" s="104"/>
      <c r="EK850" s="104"/>
      <c r="EL850" s="104"/>
      <c r="EM850" s="104"/>
      <c r="EN850" s="104"/>
      <c r="EO850" s="104"/>
      <c r="EP850" s="104"/>
      <c r="EQ850" s="104"/>
      <c r="ER850" s="104"/>
      <c r="ES850" s="104"/>
      <c r="ET850" s="104"/>
      <c r="EU850" s="104"/>
      <c r="EV850" s="104"/>
      <c r="EW850" s="104"/>
      <c r="EX850" s="104"/>
      <c r="EY850" s="104"/>
      <c r="EZ850" s="104"/>
      <c r="FA850" s="104"/>
      <c r="FB850" s="104"/>
      <c r="FC850" s="104"/>
      <c r="FD850" s="104"/>
      <c r="FE850" s="104"/>
      <c r="FF850" s="104"/>
      <c r="FG850" s="104"/>
      <c r="FH850" s="104"/>
      <c r="FI850" s="104"/>
      <c r="FJ850" s="104"/>
      <c r="FK850" s="104"/>
      <c r="FL850" s="104"/>
      <c r="FM850" s="104"/>
      <c r="FN850" s="104"/>
      <c r="FO850" s="104"/>
      <c r="FP850" s="104"/>
      <c r="FQ850" s="104"/>
      <c r="FR850" s="104"/>
      <c r="FS850" s="104"/>
      <c r="FT850" s="104"/>
      <c r="FU850" s="104"/>
      <c r="FV850" s="104"/>
      <c r="FW850" s="104"/>
      <c r="FX850" s="104"/>
      <c r="FY850" s="104"/>
      <c r="FZ850" s="104"/>
      <c r="GA850" s="104"/>
      <c r="GB850" s="104"/>
      <c r="GC850" s="104"/>
      <c r="GD850" s="104"/>
      <c r="GE850" s="104"/>
      <c r="GF850" s="104"/>
      <c r="GG850" s="104"/>
      <c r="GH850" s="104"/>
      <c r="GI850" s="104"/>
      <c r="GJ850" s="104"/>
      <c r="GK850" s="104"/>
      <c r="GL850" s="104"/>
      <c r="GM850" s="104"/>
      <c r="GN850" s="104"/>
      <c r="GO850" s="104"/>
      <c r="GP850" s="104"/>
      <c r="GQ850" s="104"/>
      <c r="GR850" s="104"/>
      <c r="GS850" s="104"/>
      <c r="GT850" s="104"/>
    </row>
    <row r="851" spans="8:202" s="6" customFormat="1">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4"/>
      <c r="AN851" s="104"/>
      <c r="AO851" s="104"/>
      <c r="AP851" s="104"/>
      <c r="AQ851" s="104"/>
      <c r="AR851" s="104"/>
      <c r="AS851" s="104"/>
      <c r="AT851" s="104"/>
      <c r="AU851" s="104"/>
      <c r="AV851" s="104"/>
      <c r="AW851" s="104"/>
      <c r="AX851" s="104"/>
      <c r="AY851" s="104"/>
      <c r="AZ851" s="104"/>
      <c r="BA851" s="104"/>
      <c r="BB851" s="104"/>
      <c r="BC851" s="104"/>
      <c r="BD851" s="104"/>
      <c r="BE851" s="104"/>
      <c r="BF851" s="104"/>
      <c r="BG851" s="104"/>
      <c r="BH851" s="104"/>
      <c r="BI851" s="104"/>
      <c r="BJ851" s="104"/>
      <c r="BK851" s="104"/>
      <c r="BL851" s="104"/>
      <c r="BM851" s="104"/>
      <c r="BN851" s="104"/>
      <c r="BO851" s="104"/>
      <c r="BP851" s="104"/>
      <c r="BQ851" s="104"/>
      <c r="BR851" s="104"/>
      <c r="BS851" s="104"/>
      <c r="BT851" s="104"/>
      <c r="BU851" s="104"/>
      <c r="BV851" s="104"/>
      <c r="BW851" s="104"/>
      <c r="BX851" s="104"/>
      <c r="BY851" s="104"/>
      <c r="BZ851" s="104"/>
      <c r="CA851" s="104"/>
      <c r="CB851" s="104"/>
      <c r="CC851" s="104"/>
      <c r="CD851" s="104"/>
      <c r="CE851" s="104"/>
      <c r="CF851" s="104"/>
      <c r="CG851" s="104"/>
      <c r="CH851" s="104"/>
      <c r="CI851" s="104"/>
      <c r="CJ851" s="104"/>
      <c r="CK851" s="104"/>
      <c r="CL851" s="104"/>
      <c r="CM851" s="104"/>
      <c r="CN851" s="104"/>
      <c r="CO851" s="104"/>
      <c r="CP851" s="104"/>
      <c r="CQ851" s="104"/>
      <c r="CR851" s="104"/>
      <c r="CS851" s="104"/>
      <c r="CT851" s="104"/>
      <c r="CU851" s="104"/>
      <c r="CV851" s="104"/>
      <c r="CW851" s="104"/>
      <c r="CX851" s="104"/>
      <c r="CY851" s="104"/>
      <c r="CZ851" s="104"/>
      <c r="DA851" s="104"/>
      <c r="DB851" s="104"/>
      <c r="DC851" s="104"/>
      <c r="DD851" s="104"/>
      <c r="DE851" s="104"/>
      <c r="DF851" s="104"/>
      <c r="DG851" s="104"/>
      <c r="DH851" s="104"/>
      <c r="DI851" s="104"/>
      <c r="DJ851" s="104"/>
      <c r="DK851" s="104"/>
      <c r="DL851" s="104"/>
      <c r="DM851" s="104"/>
      <c r="DN851" s="104"/>
      <c r="DO851" s="104"/>
      <c r="DP851" s="104"/>
      <c r="DQ851" s="104"/>
      <c r="DR851" s="104"/>
      <c r="DS851" s="104"/>
      <c r="DT851" s="104"/>
      <c r="DU851" s="104"/>
      <c r="DV851" s="104"/>
      <c r="DW851" s="104"/>
      <c r="DX851" s="104"/>
      <c r="DY851" s="104"/>
      <c r="DZ851" s="104"/>
      <c r="EA851" s="104"/>
      <c r="EB851" s="104"/>
      <c r="EC851" s="104"/>
      <c r="ED851" s="104"/>
      <c r="EE851" s="104"/>
      <c r="EF851" s="104"/>
      <c r="EG851" s="104"/>
      <c r="EH851" s="104"/>
      <c r="EI851" s="104"/>
      <c r="EJ851" s="104"/>
      <c r="EK851" s="104"/>
      <c r="EL851" s="104"/>
      <c r="EM851" s="104"/>
      <c r="EN851" s="104"/>
      <c r="EO851" s="104"/>
      <c r="EP851" s="104"/>
      <c r="EQ851" s="104"/>
      <c r="ER851" s="104"/>
      <c r="ES851" s="104"/>
      <c r="ET851" s="104"/>
      <c r="EU851" s="104"/>
      <c r="EV851" s="104"/>
      <c r="EW851" s="104"/>
      <c r="EX851" s="104"/>
      <c r="EY851" s="104"/>
      <c r="EZ851" s="104"/>
      <c r="FA851" s="104"/>
      <c r="FB851" s="104"/>
      <c r="FC851" s="104"/>
      <c r="FD851" s="104"/>
      <c r="FE851" s="104"/>
      <c r="FF851" s="104"/>
      <c r="FG851" s="104"/>
      <c r="FH851" s="104"/>
      <c r="FI851" s="104"/>
      <c r="FJ851" s="104"/>
      <c r="FK851" s="104"/>
      <c r="FL851" s="104"/>
      <c r="FM851" s="104"/>
      <c r="FN851" s="104"/>
      <c r="FO851" s="104"/>
      <c r="FP851" s="104"/>
      <c r="FQ851" s="104"/>
      <c r="FR851" s="104"/>
      <c r="FS851" s="104"/>
      <c r="FT851" s="104"/>
      <c r="FU851" s="104"/>
      <c r="FV851" s="104"/>
      <c r="FW851" s="104"/>
      <c r="FX851" s="104"/>
      <c r="FY851" s="104"/>
      <c r="FZ851" s="104"/>
      <c r="GA851" s="104"/>
      <c r="GB851" s="104"/>
      <c r="GC851" s="104"/>
      <c r="GD851" s="104"/>
      <c r="GE851" s="104"/>
      <c r="GF851" s="104"/>
      <c r="GG851" s="104"/>
      <c r="GH851" s="104"/>
      <c r="GI851" s="104"/>
      <c r="GJ851" s="104"/>
      <c r="GK851" s="104"/>
      <c r="GL851" s="104"/>
      <c r="GM851" s="104"/>
      <c r="GN851" s="104"/>
      <c r="GO851" s="104"/>
      <c r="GP851" s="104"/>
      <c r="GQ851" s="104"/>
      <c r="GR851" s="104"/>
      <c r="GS851" s="104"/>
      <c r="GT851" s="104"/>
    </row>
    <row r="852" spans="8:202" s="6" customFormat="1">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c r="AJ852" s="104"/>
      <c r="AK852" s="104"/>
      <c r="AL852" s="104"/>
      <c r="AM852" s="104"/>
      <c r="AN852" s="104"/>
      <c r="AO852" s="104"/>
      <c r="AP852" s="104"/>
      <c r="AQ852" s="104"/>
      <c r="AR852" s="104"/>
      <c r="AS852" s="104"/>
      <c r="AT852" s="104"/>
      <c r="AU852" s="104"/>
      <c r="AV852" s="104"/>
      <c r="AW852" s="104"/>
      <c r="AX852" s="104"/>
      <c r="AY852" s="104"/>
      <c r="AZ852" s="104"/>
      <c r="BA852" s="104"/>
      <c r="BB852" s="104"/>
      <c r="BC852" s="104"/>
      <c r="BD852" s="104"/>
      <c r="BE852" s="104"/>
      <c r="BF852" s="104"/>
      <c r="BG852" s="104"/>
      <c r="BH852" s="104"/>
      <c r="BI852" s="104"/>
      <c r="BJ852" s="104"/>
      <c r="BK852" s="104"/>
      <c r="BL852" s="104"/>
      <c r="BM852" s="104"/>
      <c r="BN852" s="104"/>
      <c r="BO852" s="104"/>
      <c r="BP852" s="104"/>
      <c r="BQ852" s="104"/>
      <c r="BR852" s="104"/>
      <c r="BS852" s="104"/>
      <c r="BT852" s="104"/>
      <c r="BU852" s="104"/>
      <c r="BV852" s="104"/>
      <c r="BW852" s="104"/>
      <c r="BX852" s="104"/>
      <c r="BY852" s="104"/>
      <c r="BZ852" s="104"/>
      <c r="CA852" s="104"/>
      <c r="CB852" s="104"/>
      <c r="CC852" s="104"/>
      <c r="CD852" s="104"/>
      <c r="CE852" s="104"/>
      <c r="CF852" s="104"/>
      <c r="CG852" s="104"/>
      <c r="CH852" s="104"/>
      <c r="CI852" s="104"/>
      <c r="CJ852" s="104"/>
      <c r="CK852" s="104"/>
      <c r="CL852" s="104"/>
      <c r="CM852" s="104"/>
      <c r="CN852" s="104"/>
      <c r="CO852" s="104"/>
      <c r="CP852" s="104"/>
      <c r="CQ852" s="104"/>
      <c r="CR852" s="104"/>
      <c r="CS852" s="104"/>
      <c r="CT852" s="104"/>
      <c r="CU852" s="104"/>
      <c r="CV852" s="104"/>
      <c r="CW852" s="104"/>
      <c r="CX852" s="104"/>
      <c r="CY852" s="104"/>
      <c r="CZ852" s="104"/>
      <c r="DA852" s="104"/>
      <c r="DB852" s="104"/>
      <c r="DC852" s="104"/>
      <c r="DD852" s="104"/>
      <c r="DE852" s="104"/>
      <c r="DF852" s="104"/>
      <c r="DG852" s="104"/>
      <c r="DH852" s="104"/>
      <c r="DI852" s="104"/>
      <c r="DJ852" s="104"/>
      <c r="DK852" s="104"/>
      <c r="DL852" s="104"/>
      <c r="DM852" s="104"/>
      <c r="DN852" s="104"/>
      <c r="DO852" s="104"/>
      <c r="DP852" s="104"/>
      <c r="DQ852" s="104"/>
      <c r="DR852" s="104"/>
      <c r="DS852" s="104"/>
      <c r="DT852" s="104"/>
      <c r="DU852" s="104"/>
      <c r="DV852" s="104"/>
      <c r="DW852" s="104"/>
      <c r="DX852" s="104"/>
      <c r="DY852" s="104"/>
      <c r="DZ852" s="104"/>
      <c r="EA852" s="104"/>
      <c r="EB852" s="104"/>
      <c r="EC852" s="104"/>
      <c r="ED852" s="104"/>
      <c r="EE852" s="104"/>
      <c r="EF852" s="104"/>
      <c r="EG852" s="104"/>
      <c r="EH852" s="104"/>
      <c r="EI852" s="104"/>
      <c r="EJ852" s="104"/>
      <c r="EK852" s="104"/>
      <c r="EL852" s="104"/>
      <c r="EM852" s="104"/>
      <c r="EN852" s="104"/>
      <c r="EO852" s="104"/>
      <c r="EP852" s="104"/>
      <c r="EQ852" s="104"/>
      <c r="ER852" s="104"/>
      <c r="ES852" s="104"/>
      <c r="ET852" s="104"/>
      <c r="EU852" s="104"/>
      <c r="EV852" s="104"/>
      <c r="EW852" s="104"/>
      <c r="EX852" s="104"/>
      <c r="EY852" s="104"/>
      <c r="EZ852" s="104"/>
      <c r="FA852" s="104"/>
      <c r="FB852" s="104"/>
      <c r="FC852" s="104"/>
      <c r="FD852" s="104"/>
      <c r="FE852" s="104"/>
      <c r="FF852" s="104"/>
      <c r="FG852" s="104"/>
      <c r="FH852" s="104"/>
      <c r="FI852" s="104"/>
      <c r="FJ852" s="104"/>
      <c r="FK852" s="104"/>
      <c r="FL852" s="104"/>
      <c r="FM852" s="104"/>
      <c r="FN852" s="104"/>
      <c r="FO852" s="104"/>
      <c r="FP852" s="104"/>
      <c r="FQ852" s="104"/>
      <c r="FR852" s="104"/>
      <c r="FS852" s="104"/>
      <c r="FT852" s="104"/>
      <c r="FU852" s="104"/>
      <c r="FV852" s="104"/>
      <c r="FW852" s="104"/>
      <c r="FX852" s="104"/>
      <c r="FY852" s="104"/>
      <c r="FZ852" s="104"/>
      <c r="GA852" s="104"/>
      <c r="GB852" s="104"/>
      <c r="GC852" s="104"/>
      <c r="GD852" s="104"/>
      <c r="GE852" s="104"/>
      <c r="GF852" s="104"/>
      <c r="GG852" s="104"/>
      <c r="GH852" s="104"/>
      <c r="GI852" s="104"/>
      <c r="GJ852" s="104"/>
      <c r="GK852" s="104"/>
      <c r="GL852" s="104"/>
      <c r="GM852" s="104"/>
      <c r="GN852" s="104"/>
      <c r="GO852" s="104"/>
      <c r="GP852" s="104"/>
      <c r="GQ852" s="104"/>
      <c r="GR852" s="104"/>
      <c r="GS852" s="104"/>
      <c r="GT852" s="104"/>
    </row>
    <row r="853" spans="8:202" s="6" customFormat="1">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c r="AJ853" s="104"/>
      <c r="AK853" s="104"/>
      <c r="AL853" s="104"/>
      <c r="AM853" s="104"/>
      <c r="AN853" s="104"/>
      <c r="AO853" s="104"/>
      <c r="AP853" s="104"/>
      <c r="AQ853" s="104"/>
      <c r="AR853" s="104"/>
      <c r="AS853" s="104"/>
      <c r="AT853" s="104"/>
      <c r="AU853" s="104"/>
      <c r="AV853" s="104"/>
      <c r="AW853" s="104"/>
      <c r="AX853" s="104"/>
      <c r="AY853" s="104"/>
      <c r="AZ853" s="104"/>
      <c r="BA853" s="104"/>
      <c r="BB853" s="104"/>
      <c r="BC853" s="104"/>
      <c r="BD853" s="104"/>
      <c r="BE853" s="104"/>
      <c r="BF853" s="104"/>
      <c r="BG853" s="104"/>
      <c r="BH853" s="104"/>
      <c r="BI853" s="104"/>
      <c r="BJ853" s="104"/>
      <c r="BK853" s="104"/>
      <c r="BL853" s="104"/>
      <c r="BM853" s="104"/>
      <c r="BN853" s="104"/>
      <c r="BO853" s="104"/>
      <c r="BP853" s="104"/>
      <c r="BQ853" s="104"/>
      <c r="BR853" s="104"/>
      <c r="BS853" s="104"/>
      <c r="BT853" s="104"/>
      <c r="BU853" s="104"/>
      <c r="BV853" s="104"/>
      <c r="BW853" s="104"/>
      <c r="BX853" s="104"/>
      <c r="BY853" s="104"/>
      <c r="BZ853" s="104"/>
      <c r="CA853" s="104"/>
      <c r="CB853" s="104"/>
      <c r="CC853" s="104"/>
      <c r="CD853" s="104"/>
      <c r="CE853" s="104"/>
      <c r="CF853" s="104"/>
      <c r="CG853" s="104"/>
      <c r="CH853" s="104"/>
      <c r="CI853" s="104"/>
      <c r="CJ853" s="104"/>
      <c r="CK853" s="104"/>
      <c r="CL853" s="104"/>
      <c r="CM853" s="104"/>
      <c r="CN853" s="104"/>
      <c r="CO853" s="104"/>
      <c r="CP853" s="104"/>
      <c r="CQ853" s="104"/>
      <c r="CR853" s="104"/>
      <c r="CS853" s="104"/>
      <c r="CT853" s="104"/>
      <c r="CU853" s="104"/>
      <c r="CV853" s="104"/>
      <c r="CW853" s="104"/>
      <c r="CX853" s="104"/>
      <c r="CY853" s="104"/>
      <c r="CZ853" s="104"/>
      <c r="DA853" s="104"/>
      <c r="DB853" s="104"/>
      <c r="DC853" s="104"/>
      <c r="DD853" s="104"/>
      <c r="DE853" s="104"/>
      <c r="DF853" s="104"/>
      <c r="DG853" s="104"/>
      <c r="DH853" s="104"/>
      <c r="DI853" s="104"/>
      <c r="DJ853" s="104"/>
      <c r="DK853" s="104"/>
      <c r="DL853" s="104"/>
      <c r="DM853" s="104"/>
      <c r="DN853" s="104"/>
      <c r="DO853" s="104"/>
      <c r="DP853" s="104"/>
      <c r="DQ853" s="104"/>
      <c r="DR853" s="104"/>
      <c r="DS853" s="104"/>
      <c r="DT853" s="104"/>
      <c r="DU853" s="104"/>
      <c r="DV853" s="104"/>
      <c r="DW853" s="104"/>
      <c r="DX853" s="104"/>
      <c r="DY853" s="104"/>
      <c r="DZ853" s="104"/>
      <c r="EA853" s="104"/>
      <c r="EB853" s="104"/>
      <c r="EC853" s="104"/>
      <c r="ED853" s="104"/>
      <c r="EE853" s="104"/>
      <c r="EF853" s="104"/>
      <c r="EG853" s="104"/>
      <c r="EH853" s="104"/>
      <c r="EI853" s="104"/>
      <c r="EJ853" s="104"/>
      <c r="EK853" s="104"/>
      <c r="EL853" s="104"/>
      <c r="EM853" s="104"/>
      <c r="EN853" s="104"/>
      <c r="EO853" s="104"/>
      <c r="EP853" s="104"/>
      <c r="EQ853" s="104"/>
      <c r="ER853" s="104"/>
      <c r="ES853" s="104"/>
      <c r="ET853" s="104"/>
      <c r="EU853" s="104"/>
      <c r="EV853" s="104"/>
      <c r="EW853" s="104"/>
      <c r="EX853" s="104"/>
      <c r="EY853" s="104"/>
      <c r="EZ853" s="104"/>
      <c r="FA853" s="104"/>
      <c r="FB853" s="104"/>
      <c r="FC853" s="104"/>
      <c r="FD853" s="104"/>
      <c r="FE853" s="104"/>
      <c r="FF853" s="104"/>
      <c r="FG853" s="104"/>
      <c r="FH853" s="104"/>
      <c r="FI853" s="104"/>
      <c r="FJ853" s="104"/>
      <c r="FK853" s="104"/>
      <c r="FL853" s="104"/>
      <c r="FM853" s="104"/>
      <c r="FN853" s="104"/>
      <c r="FO853" s="104"/>
      <c r="FP853" s="104"/>
      <c r="FQ853" s="104"/>
      <c r="FR853" s="104"/>
      <c r="FS853" s="104"/>
      <c r="FT853" s="104"/>
      <c r="FU853" s="104"/>
      <c r="FV853" s="104"/>
      <c r="FW853" s="104"/>
      <c r="FX853" s="104"/>
      <c r="FY853" s="104"/>
      <c r="FZ853" s="104"/>
      <c r="GA853" s="104"/>
      <c r="GB853" s="104"/>
      <c r="GC853" s="104"/>
      <c r="GD853" s="104"/>
      <c r="GE853" s="104"/>
      <c r="GF853" s="104"/>
      <c r="GG853" s="104"/>
      <c r="GH853" s="104"/>
      <c r="GI853" s="104"/>
      <c r="GJ853" s="104"/>
      <c r="GK853" s="104"/>
      <c r="GL853" s="104"/>
      <c r="GM853" s="104"/>
      <c r="GN853" s="104"/>
      <c r="GO853" s="104"/>
      <c r="GP853" s="104"/>
      <c r="GQ853" s="104"/>
      <c r="GR853" s="104"/>
      <c r="GS853" s="104"/>
      <c r="GT853" s="104"/>
    </row>
    <row r="854" spans="8:202" s="6" customFormat="1">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4"/>
      <c r="AN854" s="104"/>
      <c r="AO854" s="104"/>
      <c r="AP854" s="104"/>
      <c r="AQ854" s="104"/>
      <c r="AR854" s="104"/>
      <c r="AS854" s="104"/>
      <c r="AT854" s="104"/>
      <c r="AU854" s="104"/>
      <c r="AV854" s="104"/>
      <c r="AW854" s="104"/>
      <c r="AX854" s="104"/>
      <c r="AY854" s="104"/>
      <c r="AZ854" s="104"/>
      <c r="BA854" s="104"/>
      <c r="BB854" s="104"/>
      <c r="BC854" s="104"/>
      <c r="BD854" s="104"/>
      <c r="BE854" s="104"/>
      <c r="BF854" s="104"/>
      <c r="BG854" s="104"/>
      <c r="BH854" s="104"/>
      <c r="BI854" s="104"/>
      <c r="BJ854" s="104"/>
      <c r="BK854" s="104"/>
      <c r="BL854" s="104"/>
      <c r="BM854" s="104"/>
      <c r="BN854" s="104"/>
      <c r="BO854" s="104"/>
      <c r="BP854" s="104"/>
      <c r="BQ854" s="104"/>
      <c r="BR854" s="104"/>
      <c r="BS854" s="104"/>
      <c r="BT854" s="104"/>
      <c r="BU854" s="104"/>
      <c r="BV854" s="104"/>
      <c r="BW854" s="104"/>
      <c r="BX854" s="104"/>
      <c r="BY854" s="104"/>
      <c r="BZ854" s="104"/>
      <c r="CA854" s="104"/>
      <c r="CB854" s="104"/>
      <c r="CC854" s="104"/>
      <c r="CD854" s="104"/>
      <c r="CE854" s="104"/>
      <c r="CF854" s="104"/>
      <c r="CG854" s="104"/>
      <c r="CH854" s="104"/>
      <c r="CI854" s="104"/>
      <c r="CJ854" s="104"/>
      <c r="CK854" s="104"/>
      <c r="CL854" s="104"/>
      <c r="CM854" s="104"/>
      <c r="CN854" s="104"/>
      <c r="CO854" s="104"/>
      <c r="CP854" s="104"/>
      <c r="CQ854" s="104"/>
      <c r="CR854" s="104"/>
      <c r="CS854" s="104"/>
      <c r="CT854" s="104"/>
      <c r="CU854" s="104"/>
      <c r="CV854" s="104"/>
      <c r="CW854" s="104"/>
      <c r="CX854" s="104"/>
      <c r="CY854" s="104"/>
      <c r="CZ854" s="104"/>
      <c r="DA854" s="104"/>
      <c r="DB854" s="104"/>
      <c r="DC854" s="104"/>
      <c r="DD854" s="104"/>
      <c r="DE854" s="104"/>
      <c r="DF854" s="104"/>
      <c r="DG854" s="104"/>
      <c r="DH854" s="104"/>
      <c r="DI854" s="104"/>
      <c r="DJ854" s="104"/>
      <c r="DK854" s="104"/>
      <c r="DL854" s="104"/>
      <c r="DM854" s="104"/>
      <c r="DN854" s="104"/>
      <c r="DO854" s="104"/>
      <c r="DP854" s="104"/>
      <c r="DQ854" s="104"/>
      <c r="DR854" s="104"/>
      <c r="DS854" s="104"/>
      <c r="DT854" s="104"/>
      <c r="DU854" s="104"/>
      <c r="DV854" s="104"/>
      <c r="DW854" s="104"/>
      <c r="DX854" s="104"/>
      <c r="DY854" s="104"/>
      <c r="DZ854" s="104"/>
      <c r="EA854" s="104"/>
      <c r="EB854" s="104"/>
      <c r="EC854" s="104"/>
      <c r="ED854" s="104"/>
      <c r="EE854" s="104"/>
      <c r="EF854" s="104"/>
      <c r="EG854" s="104"/>
      <c r="EH854" s="104"/>
      <c r="EI854" s="104"/>
      <c r="EJ854" s="104"/>
      <c r="EK854" s="104"/>
      <c r="EL854" s="104"/>
      <c r="EM854" s="104"/>
      <c r="EN854" s="104"/>
      <c r="EO854" s="104"/>
      <c r="EP854" s="104"/>
      <c r="EQ854" s="104"/>
      <c r="ER854" s="104"/>
      <c r="ES854" s="104"/>
      <c r="ET854" s="104"/>
      <c r="EU854" s="104"/>
      <c r="EV854" s="104"/>
      <c r="EW854" s="104"/>
      <c r="EX854" s="104"/>
      <c r="EY854" s="104"/>
      <c r="EZ854" s="104"/>
      <c r="FA854" s="104"/>
      <c r="FB854" s="104"/>
      <c r="FC854" s="104"/>
      <c r="FD854" s="104"/>
      <c r="FE854" s="104"/>
      <c r="FF854" s="104"/>
      <c r="FG854" s="104"/>
      <c r="FH854" s="104"/>
      <c r="FI854" s="104"/>
      <c r="FJ854" s="104"/>
      <c r="FK854" s="104"/>
      <c r="FL854" s="104"/>
      <c r="FM854" s="104"/>
      <c r="FN854" s="104"/>
      <c r="FO854" s="104"/>
      <c r="FP854" s="104"/>
      <c r="FQ854" s="104"/>
      <c r="FR854" s="104"/>
      <c r="FS854" s="104"/>
      <c r="FT854" s="104"/>
      <c r="FU854" s="104"/>
      <c r="FV854" s="104"/>
      <c r="FW854" s="104"/>
      <c r="FX854" s="104"/>
      <c r="FY854" s="104"/>
      <c r="FZ854" s="104"/>
      <c r="GA854" s="104"/>
      <c r="GB854" s="104"/>
      <c r="GC854" s="104"/>
      <c r="GD854" s="104"/>
      <c r="GE854" s="104"/>
      <c r="GF854" s="104"/>
      <c r="GG854" s="104"/>
      <c r="GH854" s="104"/>
      <c r="GI854" s="104"/>
      <c r="GJ854" s="104"/>
      <c r="GK854" s="104"/>
      <c r="GL854" s="104"/>
      <c r="GM854" s="104"/>
      <c r="GN854" s="104"/>
      <c r="GO854" s="104"/>
      <c r="GP854" s="104"/>
      <c r="GQ854" s="104"/>
      <c r="GR854" s="104"/>
      <c r="GS854" s="104"/>
      <c r="GT854" s="104"/>
    </row>
    <row r="855" spans="8:202" s="6" customFormat="1">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c r="AJ855" s="104"/>
      <c r="AK855" s="104"/>
      <c r="AL855" s="104"/>
      <c r="AM855" s="104"/>
      <c r="AN855" s="104"/>
      <c r="AO855" s="104"/>
      <c r="AP855" s="104"/>
      <c r="AQ855" s="104"/>
      <c r="AR855" s="104"/>
      <c r="AS855" s="104"/>
      <c r="AT855" s="104"/>
      <c r="AU855" s="104"/>
      <c r="AV855" s="104"/>
      <c r="AW855" s="104"/>
      <c r="AX855" s="104"/>
      <c r="AY855" s="104"/>
      <c r="AZ855" s="104"/>
      <c r="BA855" s="104"/>
      <c r="BB855" s="104"/>
      <c r="BC855" s="104"/>
      <c r="BD855" s="104"/>
      <c r="BE855" s="104"/>
      <c r="BF855" s="104"/>
      <c r="BG855" s="104"/>
      <c r="BH855" s="104"/>
      <c r="BI855" s="104"/>
      <c r="BJ855" s="104"/>
      <c r="BK855" s="104"/>
      <c r="BL855" s="104"/>
      <c r="BM855" s="104"/>
      <c r="BN855" s="104"/>
      <c r="BO855" s="104"/>
      <c r="BP855" s="104"/>
      <c r="BQ855" s="104"/>
      <c r="BR855" s="104"/>
      <c r="BS855" s="104"/>
      <c r="BT855" s="104"/>
      <c r="BU855" s="104"/>
      <c r="BV855" s="104"/>
      <c r="BW855" s="104"/>
      <c r="BX855" s="104"/>
      <c r="BY855" s="104"/>
      <c r="BZ855" s="104"/>
      <c r="CA855" s="104"/>
      <c r="CB855" s="104"/>
      <c r="CC855" s="104"/>
      <c r="CD855" s="104"/>
      <c r="CE855" s="104"/>
      <c r="CF855" s="104"/>
      <c r="CG855" s="104"/>
      <c r="CH855" s="104"/>
      <c r="CI855" s="104"/>
      <c r="CJ855" s="104"/>
      <c r="CK855" s="104"/>
      <c r="CL855" s="104"/>
      <c r="CM855" s="104"/>
      <c r="CN855" s="104"/>
      <c r="CO855" s="104"/>
      <c r="CP855" s="104"/>
      <c r="CQ855" s="104"/>
      <c r="CR855" s="104"/>
      <c r="CS855" s="104"/>
      <c r="CT855" s="104"/>
      <c r="CU855" s="104"/>
      <c r="CV855" s="104"/>
      <c r="CW855" s="104"/>
      <c r="CX855" s="104"/>
      <c r="CY855" s="104"/>
      <c r="CZ855" s="104"/>
      <c r="DA855" s="104"/>
      <c r="DB855" s="104"/>
      <c r="DC855" s="104"/>
      <c r="DD855" s="104"/>
      <c r="DE855" s="104"/>
      <c r="DF855" s="104"/>
      <c r="DG855" s="104"/>
      <c r="DH855" s="104"/>
      <c r="DI855" s="104"/>
      <c r="DJ855" s="104"/>
      <c r="DK855" s="104"/>
      <c r="DL855" s="104"/>
      <c r="DM855" s="104"/>
      <c r="DN855" s="104"/>
      <c r="DO855" s="104"/>
      <c r="DP855" s="104"/>
      <c r="DQ855" s="104"/>
      <c r="DR855" s="104"/>
      <c r="DS855" s="104"/>
      <c r="DT855" s="104"/>
      <c r="DU855" s="104"/>
      <c r="DV855" s="104"/>
      <c r="DW855" s="104"/>
      <c r="DX855" s="104"/>
      <c r="DY855" s="104"/>
      <c r="DZ855" s="104"/>
      <c r="EA855" s="104"/>
      <c r="EB855" s="104"/>
      <c r="EC855" s="104"/>
      <c r="ED855" s="104"/>
      <c r="EE855" s="104"/>
      <c r="EF855" s="104"/>
      <c r="EG855" s="104"/>
      <c r="EH855" s="104"/>
      <c r="EI855" s="104"/>
      <c r="EJ855" s="104"/>
      <c r="EK855" s="104"/>
      <c r="EL855" s="104"/>
      <c r="EM855" s="104"/>
      <c r="EN855" s="104"/>
      <c r="EO855" s="104"/>
      <c r="EP855" s="104"/>
      <c r="EQ855" s="104"/>
      <c r="ER855" s="104"/>
      <c r="ES855" s="104"/>
      <c r="ET855" s="104"/>
      <c r="EU855" s="104"/>
      <c r="EV855" s="104"/>
      <c r="EW855" s="104"/>
      <c r="EX855" s="104"/>
      <c r="EY855" s="104"/>
      <c r="EZ855" s="104"/>
      <c r="FA855" s="104"/>
      <c r="FB855" s="104"/>
      <c r="FC855" s="104"/>
      <c r="FD855" s="104"/>
      <c r="FE855" s="104"/>
      <c r="FF855" s="104"/>
      <c r="FG855" s="104"/>
      <c r="FH855" s="104"/>
      <c r="FI855" s="104"/>
      <c r="FJ855" s="104"/>
      <c r="FK855" s="104"/>
      <c r="FL855" s="104"/>
      <c r="FM855" s="104"/>
      <c r="FN855" s="104"/>
      <c r="FO855" s="104"/>
      <c r="FP855" s="104"/>
      <c r="FQ855" s="104"/>
      <c r="FR855" s="104"/>
      <c r="FS855" s="104"/>
      <c r="FT855" s="104"/>
      <c r="FU855" s="104"/>
      <c r="FV855" s="104"/>
      <c r="FW855" s="104"/>
      <c r="FX855" s="104"/>
      <c r="FY855" s="104"/>
      <c r="FZ855" s="104"/>
      <c r="GA855" s="104"/>
      <c r="GB855" s="104"/>
      <c r="GC855" s="104"/>
      <c r="GD855" s="104"/>
      <c r="GE855" s="104"/>
      <c r="GF855" s="104"/>
      <c r="GG855" s="104"/>
      <c r="GH855" s="104"/>
      <c r="GI855" s="104"/>
      <c r="GJ855" s="104"/>
      <c r="GK855" s="104"/>
      <c r="GL855" s="104"/>
      <c r="GM855" s="104"/>
      <c r="GN855" s="104"/>
      <c r="GO855" s="104"/>
      <c r="GP855" s="104"/>
      <c r="GQ855" s="104"/>
      <c r="GR855" s="104"/>
      <c r="GS855" s="104"/>
      <c r="GT855" s="104"/>
    </row>
    <row r="856" spans="8:202" s="6" customFormat="1">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c r="AJ856" s="104"/>
      <c r="AK856" s="104"/>
      <c r="AL856" s="104"/>
      <c r="AM856" s="104"/>
      <c r="AN856" s="104"/>
      <c r="AO856" s="104"/>
      <c r="AP856" s="104"/>
      <c r="AQ856" s="104"/>
      <c r="AR856" s="104"/>
      <c r="AS856" s="104"/>
      <c r="AT856" s="104"/>
      <c r="AU856" s="104"/>
      <c r="AV856" s="104"/>
      <c r="AW856" s="104"/>
      <c r="AX856" s="104"/>
      <c r="AY856" s="104"/>
      <c r="AZ856" s="104"/>
      <c r="BA856" s="104"/>
      <c r="BB856" s="104"/>
      <c r="BC856" s="104"/>
      <c r="BD856" s="104"/>
      <c r="BE856" s="104"/>
      <c r="BF856" s="104"/>
      <c r="BG856" s="104"/>
      <c r="BH856" s="104"/>
      <c r="BI856" s="104"/>
      <c r="BJ856" s="104"/>
      <c r="BK856" s="104"/>
      <c r="BL856" s="104"/>
      <c r="BM856" s="104"/>
      <c r="BN856" s="104"/>
      <c r="BO856" s="104"/>
      <c r="BP856" s="104"/>
      <c r="BQ856" s="104"/>
      <c r="BR856" s="104"/>
      <c r="BS856" s="104"/>
      <c r="BT856" s="104"/>
      <c r="BU856" s="104"/>
      <c r="BV856" s="104"/>
      <c r="BW856" s="104"/>
      <c r="BX856" s="104"/>
      <c r="BY856" s="104"/>
      <c r="BZ856" s="104"/>
      <c r="CA856" s="104"/>
      <c r="CB856" s="104"/>
      <c r="CC856" s="104"/>
      <c r="CD856" s="104"/>
      <c r="CE856" s="104"/>
      <c r="CF856" s="104"/>
      <c r="CG856" s="104"/>
      <c r="CH856" s="104"/>
      <c r="CI856" s="104"/>
      <c r="CJ856" s="104"/>
      <c r="CK856" s="104"/>
      <c r="CL856" s="104"/>
      <c r="CM856" s="104"/>
      <c r="CN856" s="104"/>
      <c r="CO856" s="104"/>
      <c r="CP856" s="104"/>
      <c r="CQ856" s="104"/>
      <c r="CR856" s="104"/>
      <c r="CS856" s="104"/>
      <c r="CT856" s="104"/>
      <c r="CU856" s="104"/>
      <c r="CV856" s="104"/>
      <c r="CW856" s="104"/>
      <c r="CX856" s="104"/>
      <c r="CY856" s="104"/>
      <c r="CZ856" s="104"/>
      <c r="DA856" s="104"/>
      <c r="DB856" s="104"/>
      <c r="DC856" s="104"/>
      <c r="DD856" s="104"/>
      <c r="DE856" s="104"/>
      <c r="DF856" s="104"/>
      <c r="DG856" s="104"/>
      <c r="DH856" s="104"/>
      <c r="DI856" s="104"/>
      <c r="DJ856" s="104"/>
      <c r="DK856" s="104"/>
      <c r="DL856" s="104"/>
      <c r="DM856" s="104"/>
      <c r="DN856" s="104"/>
      <c r="DO856" s="104"/>
      <c r="DP856" s="104"/>
      <c r="DQ856" s="104"/>
      <c r="DR856" s="104"/>
      <c r="DS856" s="104"/>
      <c r="DT856" s="104"/>
      <c r="DU856" s="104"/>
      <c r="DV856" s="104"/>
      <c r="DW856" s="104"/>
      <c r="DX856" s="104"/>
      <c r="DY856" s="104"/>
      <c r="DZ856" s="104"/>
      <c r="EA856" s="104"/>
      <c r="EB856" s="104"/>
      <c r="EC856" s="104"/>
      <c r="ED856" s="104"/>
      <c r="EE856" s="104"/>
      <c r="EF856" s="104"/>
      <c r="EG856" s="104"/>
      <c r="EH856" s="104"/>
      <c r="EI856" s="104"/>
      <c r="EJ856" s="104"/>
      <c r="EK856" s="104"/>
      <c r="EL856" s="104"/>
      <c r="EM856" s="104"/>
      <c r="EN856" s="104"/>
      <c r="EO856" s="104"/>
      <c r="EP856" s="104"/>
      <c r="EQ856" s="104"/>
      <c r="ER856" s="104"/>
      <c r="ES856" s="104"/>
      <c r="ET856" s="104"/>
      <c r="EU856" s="104"/>
      <c r="EV856" s="104"/>
      <c r="EW856" s="104"/>
      <c r="EX856" s="104"/>
      <c r="EY856" s="104"/>
      <c r="EZ856" s="104"/>
      <c r="FA856" s="104"/>
      <c r="FB856" s="104"/>
      <c r="FC856" s="104"/>
      <c r="FD856" s="104"/>
      <c r="FE856" s="104"/>
      <c r="FF856" s="104"/>
      <c r="FG856" s="104"/>
      <c r="FH856" s="104"/>
      <c r="FI856" s="104"/>
      <c r="FJ856" s="104"/>
      <c r="FK856" s="104"/>
      <c r="FL856" s="104"/>
      <c r="FM856" s="104"/>
      <c r="FN856" s="104"/>
      <c r="FO856" s="104"/>
      <c r="FP856" s="104"/>
      <c r="FQ856" s="104"/>
      <c r="FR856" s="104"/>
      <c r="FS856" s="104"/>
      <c r="FT856" s="104"/>
      <c r="FU856" s="104"/>
      <c r="FV856" s="104"/>
      <c r="FW856" s="104"/>
      <c r="FX856" s="104"/>
      <c r="FY856" s="104"/>
      <c r="FZ856" s="104"/>
      <c r="GA856" s="104"/>
      <c r="GB856" s="104"/>
      <c r="GC856" s="104"/>
      <c r="GD856" s="104"/>
      <c r="GE856" s="104"/>
      <c r="GF856" s="104"/>
      <c r="GG856" s="104"/>
      <c r="GH856" s="104"/>
      <c r="GI856" s="104"/>
      <c r="GJ856" s="104"/>
      <c r="GK856" s="104"/>
      <c r="GL856" s="104"/>
      <c r="GM856" s="104"/>
      <c r="GN856" s="104"/>
      <c r="GO856" s="104"/>
      <c r="GP856" s="104"/>
      <c r="GQ856" s="104"/>
      <c r="GR856" s="104"/>
      <c r="GS856" s="104"/>
      <c r="GT856" s="104"/>
    </row>
    <row r="857" spans="8:202" s="6" customFormat="1">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c r="AJ857" s="104"/>
      <c r="AK857" s="104"/>
      <c r="AL857" s="104"/>
      <c r="AM857" s="104"/>
      <c r="AN857" s="104"/>
      <c r="AO857" s="104"/>
      <c r="AP857" s="104"/>
      <c r="AQ857" s="104"/>
      <c r="AR857" s="104"/>
      <c r="AS857" s="104"/>
      <c r="AT857" s="104"/>
      <c r="AU857" s="104"/>
      <c r="AV857" s="104"/>
      <c r="AW857" s="104"/>
      <c r="AX857" s="104"/>
      <c r="AY857" s="104"/>
      <c r="AZ857" s="104"/>
      <c r="BA857" s="104"/>
      <c r="BB857" s="104"/>
      <c r="BC857" s="104"/>
      <c r="BD857" s="104"/>
      <c r="BE857" s="104"/>
      <c r="BF857" s="104"/>
      <c r="BG857" s="104"/>
      <c r="BH857" s="104"/>
      <c r="BI857" s="104"/>
      <c r="BJ857" s="104"/>
      <c r="BK857" s="104"/>
      <c r="BL857" s="104"/>
      <c r="BM857" s="104"/>
      <c r="BN857" s="104"/>
      <c r="BO857" s="104"/>
      <c r="BP857" s="104"/>
      <c r="BQ857" s="104"/>
      <c r="BR857" s="104"/>
      <c r="BS857" s="104"/>
      <c r="BT857" s="104"/>
      <c r="BU857" s="104"/>
      <c r="BV857" s="104"/>
      <c r="BW857" s="104"/>
      <c r="BX857" s="104"/>
      <c r="BY857" s="104"/>
      <c r="BZ857" s="104"/>
      <c r="CA857" s="104"/>
      <c r="CB857" s="104"/>
      <c r="CC857" s="104"/>
      <c r="CD857" s="104"/>
      <c r="CE857" s="104"/>
      <c r="CF857" s="104"/>
      <c r="CG857" s="104"/>
      <c r="CH857" s="104"/>
      <c r="CI857" s="104"/>
      <c r="CJ857" s="104"/>
      <c r="CK857" s="104"/>
      <c r="CL857" s="104"/>
      <c r="CM857" s="104"/>
      <c r="CN857" s="104"/>
      <c r="CO857" s="104"/>
      <c r="CP857" s="104"/>
      <c r="CQ857" s="104"/>
      <c r="CR857" s="104"/>
      <c r="CS857" s="104"/>
      <c r="CT857" s="104"/>
      <c r="CU857" s="104"/>
      <c r="CV857" s="104"/>
      <c r="CW857" s="104"/>
      <c r="CX857" s="104"/>
      <c r="CY857" s="104"/>
      <c r="CZ857" s="104"/>
      <c r="DA857" s="104"/>
      <c r="DB857" s="104"/>
      <c r="DC857" s="104"/>
      <c r="DD857" s="104"/>
      <c r="DE857" s="104"/>
      <c r="DF857" s="104"/>
      <c r="DG857" s="104"/>
      <c r="DH857" s="104"/>
      <c r="DI857" s="104"/>
      <c r="DJ857" s="104"/>
      <c r="DK857" s="104"/>
      <c r="DL857" s="104"/>
      <c r="DM857" s="104"/>
      <c r="DN857" s="104"/>
      <c r="DO857" s="104"/>
      <c r="DP857" s="104"/>
      <c r="DQ857" s="104"/>
      <c r="DR857" s="104"/>
      <c r="DS857" s="104"/>
      <c r="DT857" s="104"/>
      <c r="DU857" s="104"/>
      <c r="DV857" s="104"/>
      <c r="DW857" s="104"/>
      <c r="DX857" s="104"/>
      <c r="DY857" s="104"/>
      <c r="DZ857" s="104"/>
      <c r="EA857" s="104"/>
      <c r="EB857" s="104"/>
      <c r="EC857" s="104"/>
      <c r="ED857" s="104"/>
      <c r="EE857" s="104"/>
      <c r="EF857" s="104"/>
      <c r="EG857" s="104"/>
      <c r="EH857" s="104"/>
      <c r="EI857" s="104"/>
      <c r="EJ857" s="104"/>
      <c r="EK857" s="104"/>
      <c r="EL857" s="104"/>
      <c r="EM857" s="104"/>
      <c r="EN857" s="104"/>
      <c r="EO857" s="104"/>
      <c r="EP857" s="104"/>
      <c r="EQ857" s="104"/>
      <c r="ER857" s="104"/>
      <c r="ES857" s="104"/>
      <c r="ET857" s="104"/>
      <c r="EU857" s="104"/>
      <c r="EV857" s="104"/>
      <c r="EW857" s="104"/>
      <c r="EX857" s="104"/>
      <c r="EY857" s="104"/>
      <c r="EZ857" s="104"/>
      <c r="FA857" s="104"/>
      <c r="FB857" s="104"/>
      <c r="FC857" s="104"/>
      <c r="FD857" s="104"/>
      <c r="FE857" s="104"/>
      <c r="FF857" s="104"/>
      <c r="FG857" s="104"/>
      <c r="FH857" s="104"/>
      <c r="FI857" s="104"/>
      <c r="FJ857" s="104"/>
      <c r="FK857" s="104"/>
      <c r="FL857" s="104"/>
      <c r="FM857" s="104"/>
      <c r="FN857" s="104"/>
      <c r="FO857" s="104"/>
      <c r="FP857" s="104"/>
      <c r="FQ857" s="104"/>
      <c r="FR857" s="104"/>
      <c r="FS857" s="104"/>
      <c r="FT857" s="104"/>
      <c r="FU857" s="104"/>
      <c r="FV857" s="104"/>
      <c r="FW857" s="104"/>
      <c r="FX857" s="104"/>
      <c r="FY857" s="104"/>
      <c r="FZ857" s="104"/>
      <c r="GA857" s="104"/>
      <c r="GB857" s="104"/>
      <c r="GC857" s="104"/>
      <c r="GD857" s="104"/>
      <c r="GE857" s="104"/>
      <c r="GF857" s="104"/>
      <c r="GG857" s="104"/>
      <c r="GH857" s="104"/>
      <c r="GI857" s="104"/>
      <c r="GJ857" s="104"/>
      <c r="GK857" s="104"/>
      <c r="GL857" s="104"/>
      <c r="GM857" s="104"/>
      <c r="GN857" s="104"/>
      <c r="GO857" s="104"/>
      <c r="GP857" s="104"/>
      <c r="GQ857" s="104"/>
      <c r="GR857" s="104"/>
      <c r="GS857" s="104"/>
      <c r="GT857" s="104"/>
    </row>
    <row r="858" spans="8:202" s="6" customFormat="1">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c r="AJ858" s="104"/>
      <c r="AK858" s="104"/>
      <c r="AL858" s="104"/>
      <c r="AM858" s="104"/>
      <c r="AN858" s="104"/>
      <c r="AO858" s="104"/>
      <c r="AP858" s="104"/>
      <c r="AQ858" s="104"/>
      <c r="AR858" s="104"/>
      <c r="AS858" s="104"/>
      <c r="AT858" s="104"/>
      <c r="AU858" s="104"/>
      <c r="AV858" s="104"/>
      <c r="AW858" s="104"/>
      <c r="AX858" s="104"/>
      <c r="AY858" s="104"/>
      <c r="AZ858" s="104"/>
      <c r="BA858" s="104"/>
      <c r="BB858" s="104"/>
      <c r="BC858" s="104"/>
      <c r="BD858" s="104"/>
      <c r="BE858" s="104"/>
      <c r="BF858" s="104"/>
      <c r="BG858" s="104"/>
      <c r="BH858" s="104"/>
      <c r="BI858" s="104"/>
      <c r="BJ858" s="104"/>
      <c r="BK858" s="104"/>
      <c r="BL858" s="104"/>
      <c r="BM858" s="104"/>
      <c r="BN858" s="104"/>
      <c r="BO858" s="104"/>
      <c r="BP858" s="104"/>
      <c r="BQ858" s="104"/>
      <c r="BR858" s="104"/>
      <c r="BS858" s="104"/>
      <c r="BT858" s="104"/>
      <c r="BU858" s="104"/>
      <c r="BV858" s="104"/>
      <c r="BW858" s="104"/>
      <c r="BX858" s="104"/>
      <c r="BY858" s="104"/>
      <c r="BZ858" s="104"/>
      <c r="CA858" s="104"/>
      <c r="CB858" s="104"/>
      <c r="CC858" s="104"/>
      <c r="CD858" s="104"/>
      <c r="CE858" s="104"/>
      <c r="CF858" s="104"/>
      <c r="CG858" s="104"/>
      <c r="CH858" s="104"/>
      <c r="CI858" s="104"/>
      <c r="CJ858" s="104"/>
      <c r="CK858" s="104"/>
      <c r="CL858" s="104"/>
      <c r="CM858" s="104"/>
      <c r="CN858" s="104"/>
      <c r="CO858" s="104"/>
      <c r="CP858" s="104"/>
      <c r="CQ858" s="104"/>
      <c r="CR858" s="104"/>
      <c r="CS858" s="104"/>
      <c r="CT858" s="104"/>
      <c r="CU858" s="104"/>
      <c r="CV858" s="104"/>
      <c r="CW858" s="104"/>
      <c r="CX858" s="104"/>
      <c r="CY858" s="104"/>
      <c r="CZ858" s="104"/>
      <c r="DA858" s="104"/>
      <c r="DB858" s="104"/>
      <c r="DC858" s="104"/>
      <c r="DD858" s="104"/>
      <c r="DE858" s="104"/>
      <c r="DF858" s="104"/>
      <c r="DG858" s="104"/>
      <c r="DH858" s="104"/>
      <c r="DI858" s="104"/>
      <c r="DJ858" s="104"/>
      <c r="DK858" s="104"/>
      <c r="DL858" s="104"/>
      <c r="DM858" s="104"/>
      <c r="DN858" s="104"/>
      <c r="DO858" s="104"/>
      <c r="DP858" s="104"/>
      <c r="DQ858" s="104"/>
      <c r="DR858" s="104"/>
      <c r="DS858" s="104"/>
      <c r="DT858" s="104"/>
      <c r="DU858" s="104"/>
      <c r="DV858" s="104"/>
      <c r="DW858" s="104"/>
      <c r="DX858" s="104"/>
      <c r="DY858" s="104"/>
      <c r="DZ858" s="104"/>
      <c r="EA858" s="104"/>
      <c r="EB858" s="104"/>
      <c r="EC858" s="104"/>
      <c r="ED858" s="104"/>
      <c r="EE858" s="104"/>
      <c r="EF858" s="104"/>
      <c r="EG858" s="104"/>
      <c r="EH858" s="104"/>
      <c r="EI858" s="104"/>
      <c r="EJ858" s="104"/>
      <c r="EK858" s="104"/>
      <c r="EL858" s="104"/>
      <c r="EM858" s="104"/>
      <c r="EN858" s="104"/>
      <c r="EO858" s="104"/>
      <c r="EP858" s="104"/>
      <c r="EQ858" s="104"/>
      <c r="ER858" s="104"/>
      <c r="ES858" s="104"/>
      <c r="ET858" s="104"/>
      <c r="EU858" s="104"/>
      <c r="EV858" s="104"/>
      <c r="EW858" s="104"/>
      <c r="EX858" s="104"/>
      <c r="EY858" s="104"/>
      <c r="EZ858" s="104"/>
      <c r="FA858" s="104"/>
      <c r="FB858" s="104"/>
      <c r="FC858" s="104"/>
      <c r="FD858" s="104"/>
      <c r="FE858" s="104"/>
      <c r="FF858" s="104"/>
      <c r="FG858" s="104"/>
      <c r="FH858" s="104"/>
      <c r="FI858" s="104"/>
      <c r="FJ858" s="104"/>
      <c r="FK858" s="104"/>
      <c r="FL858" s="104"/>
      <c r="FM858" s="104"/>
      <c r="FN858" s="104"/>
      <c r="FO858" s="104"/>
      <c r="FP858" s="104"/>
      <c r="FQ858" s="104"/>
      <c r="FR858" s="104"/>
      <c r="FS858" s="104"/>
      <c r="FT858" s="104"/>
      <c r="FU858" s="104"/>
      <c r="FV858" s="104"/>
      <c r="FW858" s="104"/>
      <c r="FX858" s="104"/>
      <c r="FY858" s="104"/>
      <c r="FZ858" s="104"/>
      <c r="GA858" s="104"/>
      <c r="GB858" s="104"/>
      <c r="GC858" s="104"/>
      <c r="GD858" s="104"/>
      <c r="GE858" s="104"/>
      <c r="GF858" s="104"/>
      <c r="GG858" s="104"/>
      <c r="GH858" s="104"/>
      <c r="GI858" s="104"/>
      <c r="GJ858" s="104"/>
      <c r="GK858" s="104"/>
      <c r="GL858" s="104"/>
      <c r="GM858" s="104"/>
      <c r="GN858" s="104"/>
      <c r="GO858" s="104"/>
      <c r="GP858" s="104"/>
      <c r="GQ858" s="104"/>
      <c r="GR858" s="104"/>
      <c r="GS858" s="104"/>
      <c r="GT858" s="104"/>
    </row>
    <row r="859" spans="8:202" s="6" customFormat="1">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c r="AG859" s="104"/>
      <c r="AH859" s="104"/>
      <c r="AI859" s="104"/>
      <c r="AJ859" s="104"/>
      <c r="AK859" s="104"/>
      <c r="AL859" s="104"/>
      <c r="AM859" s="104"/>
      <c r="AN859" s="104"/>
      <c r="AO859" s="104"/>
      <c r="AP859" s="104"/>
      <c r="AQ859" s="104"/>
      <c r="AR859" s="104"/>
      <c r="AS859" s="104"/>
      <c r="AT859" s="104"/>
      <c r="AU859" s="104"/>
      <c r="AV859" s="104"/>
      <c r="AW859" s="104"/>
      <c r="AX859" s="104"/>
      <c r="AY859" s="104"/>
      <c r="AZ859" s="104"/>
      <c r="BA859" s="104"/>
      <c r="BB859" s="104"/>
      <c r="BC859" s="104"/>
      <c r="BD859" s="104"/>
      <c r="BE859" s="104"/>
      <c r="BF859" s="104"/>
      <c r="BG859" s="104"/>
      <c r="BH859" s="104"/>
      <c r="BI859" s="104"/>
      <c r="BJ859" s="104"/>
      <c r="BK859" s="104"/>
      <c r="BL859" s="104"/>
      <c r="BM859" s="104"/>
      <c r="BN859" s="104"/>
      <c r="BO859" s="104"/>
      <c r="BP859" s="104"/>
      <c r="BQ859" s="104"/>
      <c r="BR859" s="104"/>
      <c r="BS859" s="104"/>
      <c r="BT859" s="104"/>
      <c r="BU859" s="104"/>
      <c r="BV859" s="104"/>
      <c r="BW859" s="104"/>
      <c r="BX859" s="104"/>
      <c r="BY859" s="104"/>
      <c r="BZ859" s="104"/>
      <c r="CA859" s="104"/>
      <c r="CB859" s="104"/>
      <c r="CC859" s="104"/>
      <c r="CD859" s="104"/>
      <c r="CE859" s="104"/>
      <c r="CF859" s="104"/>
      <c r="CG859" s="104"/>
      <c r="CH859" s="104"/>
      <c r="CI859" s="104"/>
      <c r="CJ859" s="104"/>
      <c r="CK859" s="104"/>
      <c r="CL859" s="104"/>
      <c r="CM859" s="104"/>
      <c r="CN859" s="104"/>
      <c r="CO859" s="104"/>
      <c r="CP859" s="104"/>
      <c r="CQ859" s="104"/>
      <c r="CR859" s="104"/>
      <c r="CS859" s="104"/>
      <c r="CT859" s="104"/>
      <c r="CU859" s="104"/>
      <c r="CV859" s="104"/>
      <c r="CW859" s="104"/>
      <c r="CX859" s="104"/>
      <c r="CY859" s="104"/>
      <c r="CZ859" s="104"/>
      <c r="DA859" s="104"/>
      <c r="DB859" s="104"/>
      <c r="DC859" s="104"/>
      <c r="DD859" s="104"/>
      <c r="DE859" s="104"/>
      <c r="DF859" s="104"/>
      <c r="DG859" s="104"/>
      <c r="DH859" s="104"/>
      <c r="DI859" s="104"/>
      <c r="DJ859" s="104"/>
      <c r="DK859" s="104"/>
      <c r="DL859" s="104"/>
      <c r="DM859" s="104"/>
      <c r="DN859" s="104"/>
      <c r="DO859" s="104"/>
      <c r="DP859" s="104"/>
      <c r="DQ859" s="104"/>
      <c r="DR859" s="104"/>
      <c r="DS859" s="104"/>
      <c r="DT859" s="104"/>
      <c r="DU859" s="104"/>
      <c r="DV859" s="104"/>
      <c r="DW859" s="104"/>
      <c r="DX859" s="104"/>
      <c r="DY859" s="104"/>
      <c r="DZ859" s="104"/>
      <c r="EA859" s="104"/>
      <c r="EB859" s="104"/>
      <c r="EC859" s="104"/>
      <c r="ED859" s="104"/>
      <c r="EE859" s="104"/>
      <c r="EF859" s="104"/>
      <c r="EG859" s="104"/>
      <c r="EH859" s="104"/>
      <c r="EI859" s="104"/>
      <c r="EJ859" s="104"/>
      <c r="EK859" s="104"/>
      <c r="EL859" s="104"/>
      <c r="EM859" s="104"/>
      <c r="EN859" s="104"/>
      <c r="EO859" s="104"/>
      <c r="EP859" s="104"/>
      <c r="EQ859" s="104"/>
      <c r="ER859" s="104"/>
      <c r="ES859" s="104"/>
      <c r="ET859" s="104"/>
      <c r="EU859" s="104"/>
      <c r="EV859" s="104"/>
      <c r="EW859" s="104"/>
      <c r="EX859" s="104"/>
      <c r="EY859" s="104"/>
      <c r="EZ859" s="104"/>
      <c r="FA859" s="104"/>
      <c r="FB859" s="104"/>
      <c r="FC859" s="104"/>
      <c r="FD859" s="104"/>
      <c r="FE859" s="104"/>
      <c r="FF859" s="104"/>
      <c r="FG859" s="104"/>
      <c r="FH859" s="104"/>
      <c r="FI859" s="104"/>
      <c r="FJ859" s="104"/>
      <c r="FK859" s="104"/>
      <c r="FL859" s="104"/>
      <c r="FM859" s="104"/>
      <c r="FN859" s="104"/>
      <c r="FO859" s="104"/>
      <c r="FP859" s="104"/>
      <c r="FQ859" s="104"/>
      <c r="FR859" s="104"/>
      <c r="FS859" s="104"/>
      <c r="FT859" s="104"/>
      <c r="FU859" s="104"/>
      <c r="FV859" s="104"/>
      <c r="FW859" s="104"/>
      <c r="FX859" s="104"/>
      <c r="FY859" s="104"/>
      <c r="FZ859" s="104"/>
      <c r="GA859" s="104"/>
      <c r="GB859" s="104"/>
      <c r="GC859" s="104"/>
      <c r="GD859" s="104"/>
      <c r="GE859" s="104"/>
      <c r="GF859" s="104"/>
      <c r="GG859" s="104"/>
      <c r="GH859" s="104"/>
      <c r="GI859" s="104"/>
      <c r="GJ859" s="104"/>
      <c r="GK859" s="104"/>
      <c r="GL859" s="104"/>
      <c r="GM859" s="104"/>
      <c r="GN859" s="104"/>
      <c r="GO859" s="104"/>
      <c r="GP859" s="104"/>
      <c r="GQ859" s="104"/>
      <c r="GR859" s="104"/>
      <c r="GS859" s="104"/>
      <c r="GT859" s="104"/>
    </row>
    <row r="860" spans="8:202" s="6" customFormat="1">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104"/>
      <c r="AI860" s="104"/>
      <c r="AJ860" s="104"/>
      <c r="AK860" s="104"/>
      <c r="AL860" s="104"/>
      <c r="AM860" s="104"/>
      <c r="AN860" s="104"/>
      <c r="AO860" s="104"/>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c r="BN860" s="104"/>
      <c r="BO860" s="104"/>
      <c r="BP860" s="104"/>
      <c r="BQ860" s="104"/>
      <c r="BR860" s="104"/>
      <c r="BS860" s="104"/>
      <c r="BT860" s="104"/>
      <c r="BU860" s="104"/>
      <c r="BV860" s="104"/>
      <c r="BW860" s="104"/>
      <c r="BX860" s="104"/>
      <c r="BY860" s="104"/>
      <c r="BZ860" s="104"/>
      <c r="CA860" s="104"/>
      <c r="CB860" s="104"/>
      <c r="CC860" s="104"/>
      <c r="CD860" s="104"/>
      <c r="CE860" s="104"/>
      <c r="CF860" s="104"/>
      <c r="CG860" s="104"/>
      <c r="CH860" s="104"/>
      <c r="CI860" s="104"/>
      <c r="CJ860" s="104"/>
      <c r="CK860" s="104"/>
      <c r="CL860" s="104"/>
      <c r="CM860" s="104"/>
      <c r="CN860" s="104"/>
      <c r="CO860" s="104"/>
      <c r="CP860" s="104"/>
      <c r="CQ860" s="104"/>
      <c r="CR860" s="104"/>
      <c r="CS860" s="104"/>
      <c r="CT860" s="104"/>
      <c r="CU860" s="104"/>
      <c r="CV860" s="104"/>
      <c r="CW860" s="104"/>
      <c r="CX860" s="104"/>
      <c r="CY860" s="104"/>
      <c r="CZ860" s="104"/>
      <c r="DA860" s="104"/>
      <c r="DB860" s="104"/>
      <c r="DC860" s="104"/>
      <c r="DD860" s="104"/>
      <c r="DE860" s="104"/>
      <c r="DF860" s="104"/>
      <c r="DG860" s="104"/>
      <c r="DH860" s="104"/>
      <c r="DI860" s="104"/>
      <c r="DJ860" s="104"/>
      <c r="DK860" s="104"/>
      <c r="DL860" s="104"/>
      <c r="DM860" s="104"/>
      <c r="DN860" s="104"/>
      <c r="DO860" s="104"/>
      <c r="DP860" s="104"/>
      <c r="DQ860" s="104"/>
      <c r="DR860" s="104"/>
      <c r="DS860" s="104"/>
      <c r="DT860" s="104"/>
      <c r="DU860" s="104"/>
      <c r="DV860" s="104"/>
      <c r="DW860" s="104"/>
      <c r="DX860" s="104"/>
      <c r="DY860" s="104"/>
      <c r="DZ860" s="104"/>
      <c r="EA860" s="104"/>
      <c r="EB860" s="104"/>
      <c r="EC860" s="104"/>
      <c r="ED860" s="104"/>
      <c r="EE860" s="104"/>
      <c r="EF860" s="104"/>
      <c r="EG860" s="104"/>
      <c r="EH860" s="104"/>
      <c r="EI860" s="104"/>
      <c r="EJ860" s="104"/>
      <c r="EK860" s="104"/>
      <c r="EL860" s="104"/>
      <c r="EM860" s="104"/>
      <c r="EN860" s="104"/>
      <c r="EO860" s="104"/>
      <c r="EP860" s="104"/>
      <c r="EQ860" s="104"/>
      <c r="ER860" s="104"/>
      <c r="ES860" s="104"/>
      <c r="ET860" s="104"/>
      <c r="EU860" s="104"/>
      <c r="EV860" s="104"/>
      <c r="EW860" s="104"/>
      <c r="EX860" s="104"/>
      <c r="EY860" s="104"/>
      <c r="EZ860" s="104"/>
      <c r="FA860" s="104"/>
      <c r="FB860" s="104"/>
      <c r="FC860" s="104"/>
      <c r="FD860" s="104"/>
      <c r="FE860" s="104"/>
      <c r="FF860" s="104"/>
      <c r="FG860" s="104"/>
      <c r="FH860" s="104"/>
      <c r="FI860" s="104"/>
      <c r="FJ860" s="104"/>
      <c r="FK860" s="104"/>
      <c r="FL860" s="104"/>
      <c r="FM860" s="104"/>
      <c r="FN860" s="104"/>
      <c r="FO860" s="104"/>
      <c r="FP860" s="104"/>
      <c r="FQ860" s="104"/>
      <c r="FR860" s="104"/>
      <c r="FS860" s="104"/>
      <c r="FT860" s="104"/>
      <c r="FU860" s="104"/>
      <c r="FV860" s="104"/>
      <c r="FW860" s="104"/>
      <c r="FX860" s="104"/>
      <c r="FY860" s="104"/>
      <c r="FZ860" s="104"/>
      <c r="GA860" s="104"/>
      <c r="GB860" s="104"/>
      <c r="GC860" s="104"/>
      <c r="GD860" s="104"/>
      <c r="GE860" s="104"/>
      <c r="GF860" s="104"/>
      <c r="GG860" s="104"/>
      <c r="GH860" s="104"/>
      <c r="GI860" s="104"/>
      <c r="GJ860" s="104"/>
      <c r="GK860" s="104"/>
      <c r="GL860" s="104"/>
      <c r="GM860" s="104"/>
      <c r="GN860" s="104"/>
      <c r="GO860" s="104"/>
      <c r="GP860" s="104"/>
      <c r="GQ860" s="104"/>
      <c r="GR860" s="104"/>
      <c r="GS860" s="104"/>
      <c r="GT860" s="104"/>
    </row>
    <row r="861" spans="8:202" s="6" customFormat="1">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G861" s="104"/>
      <c r="AH861" s="104"/>
      <c r="AI861" s="104"/>
      <c r="AJ861" s="104"/>
      <c r="AK861" s="104"/>
      <c r="AL861" s="104"/>
      <c r="AM861" s="104"/>
      <c r="AN861" s="104"/>
      <c r="AO861" s="104"/>
      <c r="AP861" s="104"/>
      <c r="AQ861" s="104"/>
      <c r="AR861" s="104"/>
      <c r="AS861" s="104"/>
      <c r="AT861" s="104"/>
      <c r="AU861" s="104"/>
      <c r="AV861" s="104"/>
      <c r="AW861" s="104"/>
      <c r="AX861" s="104"/>
      <c r="AY861" s="104"/>
      <c r="AZ861" s="104"/>
      <c r="BA861" s="104"/>
      <c r="BB861" s="104"/>
      <c r="BC861" s="104"/>
      <c r="BD861" s="104"/>
      <c r="BE861" s="104"/>
      <c r="BF861" s="104"/>
      <c r="BG861" s="104"/>
      <c r="BH861" s="104"/>
      <c r="BI861" s="104"/>
      <c r="BJ861" s="104"/>
      <c r="BK861" s="104"/>
      <c r="BL861" s="104"/>
      <c r="BM861" s="104"/>
      <c r="BN861" s="104"/>
      <c r="BO861" s="104"/>
      <c r="BP861" s="104"/>
      <c r="BQ861" s="104"/>
      <c r="BR861" s="104"/>
      <c r="BS861" s="104"/>
      <c r="BT861" s="104"/>
      <c r="BU861" s="104"/>
      <c r="BV861" s="104"/>
      <c r="BW861" s="104"/>
      <c r="BX861" s="104"/>
      <c r="BY861" s="104"/>
      <c r="BZ861" s="104"/>
      <c r="CA861" s="104"/>
      <c r="CB861" s="104"/>
      <c r="CC861" s="104"/>
      <c r="CD861" s="104"/>
      <c r="CE861" s="104"/>
      <c r="CF861" s="104"/>
      <c r="CG861" s="104"/>
      <c r="CH861" s="104"/>
      <c r="CI861" s="104"/>
      <c r="CJ861" s="104"/>
      <c r="CK861" s="104"/>
      <c r="CL861" s="104"/>
      <c r="CM861" s="104"/>
      <c r="CN861" s="104"/>
      <c r="CO861" s="104"/>
      <c r="CP861" s="104"/>
      <c r="CQ861" s="104"/>
      <c r="CR861" s="104"/>
      <c r="CS861" s="104"/>
      <c r="CT861" s="104"/>
      <c r="CU861" s="104"/>
      <c r="CV861" s="104"/>
      <c r="CW861" s="104"/>
      <c r="CX861" s="104"/>
      <c r="CY861" s="104"/>
      <c r="CZ861" s="104"/>
      <c r="DA861" s="104"/>
      <c r="DB861" s="104"/>
      <c r="DC861" s="104"/>
      <c r="DD861" s="104"/>
      <c r="DE861" s="104"/>
      <c r="DF861" s="104"/>
      <c r="DG861" s="104"/>
      <c r="DH861" s="104"/>
      <c r="DI861" s="104"/>
      <c r="DJ861" s="104"/>
      <c r="DK861" s="104"/>
      <c r="DL861" s="104"/>
      <c r="DM861" s="104"/>
      <c r="DN861" s="104"/>
      <c r="DO861" s="104"/>
      <c r="DP861" s="104"/>
      <c r="DQ861" s="104"/>
      <c r="DR861" s="104"/>
      <c r="DS861" s="104"/>
      <c r="DT861" s="104"/>
      <c r="DU861" s="104"/>
      <c r="DV861" s="104"/>
      <c r="DW861" s="104"/>
      <c r="DX861" s="104"/>
      <c r="DY861" s="104"/>
      <c r="DZ861" s="104"/>
      <c r="EA861" s="104"/>
      <c r="EB861" s="104"/>
      <c r="EC861" s="104"/>
      <c r="ED861" s="104"/>
      <c r="EE861" s="104"/>
      <c r="EF861" s="104"/>
      <c r="EG861" s="104"/>
      <c r="EH861" s="104"/>
      <c r="EI861" s="104"/>
      <c r="EJ861" s="104"/>
      <c r="EK861" s="104"/>
      <c r="EL861" s="104"/>
      <c r="EM861" s="104"/>
      <c r="EN861" s="104"/>
      <c r="EO861" s="104"/>
      <c r="EP861" s="104"/>
      <c r="EQ861" s="104"/>
      <c r="ER861" s="104"/>
      <c r="ES861" s="104"/>
      <c r="ET861" s="104"/>
      <c r="EU861" s="104"/>
      <c r="EV861" s="104"/>
      <c r="EW861" s="104"/>
      <c r="EX861" s="104"/>
      <c r="EY861" s="104"/>
      <c r="EZ861" s="104"/>
      <c r="FA861" s="104"/>
      <c r="FB861" s="104"/>
      <c r="FC861" s="104"/>
      <c r="FD861" s="104"/>
      <c r="FE861" s="104"/>
      <c r="FF861" s="104"/>
      <c r="FG861" s="104"/>
      <c r="FH861" s="104"/>
      <c r="FI861" s="104"/>
      <c r="FJ861" s="104"/>
      <c r="FK861" s="104"/>
      <c r="FL861" s="104"/>
      <c r="FM861" s="104"/>
      <c r="FN861" s="104"/>
      <c r="FO861" s="104"/>
      <c r="FP861" s="104"/>
      <c r="FQ861" s="104"/>
      <c r="FR861" s="104"/>
      <c r="FS861" s="104"/>
      <c r="FT861" s="104"/>
      <c r="FU861" s="104"/>
      <c r="FV861" s="104"/>
      <c r="FW861" s="104"/>
      <c r="FX861" s="104"/>
      <c r="FY861" s="104"/>
      <c r="FZ861" s="104"/>
      <c r="GA861" s="104"/>
      <c r="GB861" s="104"/>
      <c r="GC861" s="104"/>
      <c r="GD861" s="104"/>
      <c r="GE861" s="104"/>
      <c r="GF861" s="104"/>
      <c r="GG861" s="104"/>
      <c r="GH861" s="104"/>
      <c r="GI861" s="104"/>
      <c r="GJ861" s="104"/>
      <c r="GK861" s="104"/>
      <c r="GL861" s="104"/>
      <c r="GM861" s="104"/>
      <c r="GN861" s="104"/>
      <c r="GO861" s="104"/>
      <c r="GP861" s="104"/>
      <c r="GQ861" s="104"/>
      <c r="GR861" s="104"/>
      <c r="GS861" s="104"/>
      <c r="GT861" s="104"/>
    </row>
    <row r="862" spans="8:202" s="6" customFormat="1">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4"/>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104"/>
      <c r="BU862" s="104"/>
      <c r="BV862" s="104"/>
      <c r="BW862" s="104"/>
      <c r="BX862" s="104"/>
      <c r="BY862" s="104"/>
      <c r="BZ862" s="104"/>
      <c r="CA862" s="104"/>
      <c r="CB862" s="104"/>
      <c r="CC862" s="104"/>
      <c r="CD862" s="104"/>
      <c r="CE862" s="104"/>
      <c r="CF862" s="104"/>
      <c r="CG862" s="104"/>
      <c r="CH862" s="104"/>
      <c r="CI862" s="104"/>
      <c r="CJ862" s="104"/>
      <c r="CK862" s="104"/>
      <c r="CL862" s="104"/>
      <c r="CM862" s="104"/>
      <c r="CN862" s="104"/>
      <c r="CO862" s="104"/>
      <c r="CP862" s="104"/>
      <c r="CQ862" s="104"/>
      <c r="CR862" s="104"/>
      <c r="CS862" s="104"/>
      <c r="CT862" s="104"/>
      <c r="CU862" s="104"/>
      <c r="CV862" s="104"/>
      <c r="CW862" s="104"/>
      <c r="CX862" s="104"/>
      <c r="CY862" s="104"/>
      <c r="CZ862" s="104"/>
      <c r="DA862" s="104"/>
      <c r="DB862" s="104"/>
      <c r="DC862" s="104"/>
      <c r="DD862" s="104"/>
      <c r="DE862" s="104"/>
      <c r="DF862" s="104"/>
      <c r="DG862" s="104"/>
      <c r="DH862" s="104"/>
      <c r="DI862" s="104"/>
      <c r="DJ862" s="104"/>
      <c r="DK862" s="104"/>
      <c r="DL862" s="104"/>
      <c r="DM862" s="104"/>
      <c r="DN862" s="104"/>
      <c r="DO862" s="104"/>
      <c r="DP862" s="104"/>
      <c r="DQ862" s="104"/>
      <c r="DR862" s="104"/>
      <c r="DS862" s="104"/>
      <c r="DT862" s="104"/>
      <c r="DU862" s="104"/>
      <c r="DV862" s="104"/>
      <c r="DW862" s="104"/>
      <c r="DX862" s="104"/>
      <c r="DY862" s="104"/>
      <c r="DZ862" s="104"/>
      <c r="EA862" s="104"/>
      <c r="EB862" s="104"/>
      <c r="EC862" s="104"/>
      <c r="ED862" s="104"/>
      <c r="EE862" s="104"/>
      <c r="EF862" s="104"/>
      <c r="EG862" s="104"/>
      <c r="EH862" s="104"/>
      <c r="EI862" s="104"/>
      <c r="EJ862" s="104"/>
      <c r="EK862" s="104"/>
      <c r="EL862" s="104"/>
      <c r="EM862" s="104"/>
      <c r="EN862" s="104"/>
      <c r="EO862" s="104"/>
      <c r="EP862" s="104"/>
      <c r="EQ862" s="104"/>
      <c r="ER862" s="104"/>
      <c r="ES862" s="104"/>
      <c r="ET862" s="104"/>
      <c r="EU862" s="104"/>
      <c r="EV862" s="104"/>
      <c r="EW862" s="104"/>
      <c r="EX862" s="104"/>
      <c r="EY862" s="104"/>
      <c r="EZ862" s="104"/>
      <c r="FA862" s="104"/>
      <c r="FB862" s="104"/>
      <c r="FC862" s="104"/>
      <c r="FD862" s="104"/>
      <c r="FE862" s="104"/>
      <c r="FF862" s="104"/>
      <c r="FG862" s="104"/>
      <c r="FH862" s="104"/>
      <c r="FI862" s="104"/>
      <c r="FJ862" s="104"/>
      <c r="FK862" s="104"/>
      <c r="FL862" s="104"/>
      <c r="FM862" s="104"/>
      <c r="FN862" s="104"/>
      <c r="FO862" s="104"/>
      <c r="FP862" s="104"/>
      <c r="FQ862" s="104"/>
      <c r="FR862" s="104"/>
      <c r="FS862" s="104"/>
      <c r="FT862" s="104"/>
      <c r="FU862" s="104"/>
      <c r="FV862" s="104"/>
      <c r="FW862" s="104"/>
      <c r="FX862" s="104"/>
      <c r="FY862" s="104"/>
      <c r="FZ862" s="104"/>
      <c r="GA862" s="104"/>
      <c r="GB862" s="104"/>
      <c r="GC862" s="104"/>
      <c r="GD862" s="104"/>
      <c r="GE862" s="104"/>
      <c r="GF862" s="104"/>
      <c r="GG862" s="104"/>
      <c r="GH862" s="104"/>
      <c r="GI862" s="104"/>
      <c r="GJ862" s="104"/>
      <c r="GK862" s="104"/>
      <c r="GL862" s="104"/>
      <c r="GM862" s="104"/>
      <c r="GN862" s="104"/>
      <c r="GO862" s="104"/>
      <c r="GP862" s="104"/>
      <c r="GQ862" s="104"/>
      <c r="GR862" s="104"/>
      <c r="GS862" s="104"/>
      <c r="GT862" s="104"/>
    </row>
    <row r="863" spans="8:202" s="6" customFormat="1">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c r="AJ863" s="104"/>
      <c r="AK863" s="104"/>
      <c r="AL863" s="104"/>
      <c r="AM863" s="104"/>
      <c r="AN863" s="104"/>
      <c r="AO863" s="104"/>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104"/>
      <c r="BU863" s="104"/>
      <c r="BV863" s="104"/>
      <c r="BW863" s="104"/>
      <c r="BX863" s="104"/>
      <c r="BY863" s="104"/>
      <c r="BZ863" s="104"/>
      <c r="CA863" s="104"/>
      <c r="CB863" s="104"/>
      <c r="CC863" s="104"/>
      <c r="CD863" s="104"/>
      <c r="CE863" s="104"/>
      <c r="CF863" s="104"/>
      <c r="CG863" s="104"/>
      <c r="CH863" s="104"/>
      <c r="CI863" s="104"/>
      <c r="CJ863" s="104"/>
      <c r="CK863" s="104"/>
      <c r="CL863" s="104"/>
      <c r="CM863" s="104"/>
      <c r="CN863" s="104"/>
      <c r="CO863" s="104"/>
      <c r="CP863" s="104"/>
      <c r="CQ863" s="104"/>
      <c r="CR863" s="104"/>
      <c r="CS863" s="104"/>
      <c r="CT863" s="104"/>
      <c r="CU863" s="104"/>
      <c r="CV863" s="104"/>
      <c r="CW863" s="104"/>
      <c r="CX863" s="104"/>
      <c r="CY863" s="104"/>
      <c r="CZ863" s="104"/>
      <c r="DA863" s="104"/>
      <c r="DB863" s="104"/>
      <c r="DC863" s="104"/>
      <c r="DD863" s="104"/>
      <c r="DE863" s="104"/>
      <c r="DF863" s="104"/>
      <c r="DG863" s="104"/>
      <c r="DH863" s="104"/>
      <c r="DI863" s="104"/>
      <c r="DJ863" s="104"/>
      <c r="DK863" s="104"/>
      <c r="DL863" s="104"/>
      <c r="DM863" s="104"/>
      <c r="DN863" s="104"/>
      <c r="DO863" s="104"/>
      <c r="DP863" s="104"/>
      <c r="DQ863" s="104"/>
      <c r="DR863" s="104"/>
      <c r="DS863" s="104"/>
      <c r="DT863" s="104"/>
      <c r="DU863" s="104"/>
      <c r="DV863" s="104"/>
      <c r="DW863" s="104"/>
      <c r="DX863" s="104"/>
      <c r="DY863" s="104"/>
      <c r="DZ863" s="104"/>
      <c r="EA863" s="104"/>
      <c r="EB863" s="104"/>
      <c r="EC863" s="104"/>
      <c r="ED863" s="104"/>
      <c r="EE863" s="104"/>
      <c r="EF863" s="104"/>
      <c r="EG863" s="104"/>
      <c r="EH863" s="104"/>
      <c r="EI863" s="104"/>
      <c r="EJ863" s="104"/>
      <c r="EK863" s="104"/>
      <c r="EL863" s="104"/>
      <c r="EM863" s="104"/>
      <c r="EN863" s="104"/>
      <c r="EO863" s="104"/>
      <c r="EP863" s="104"/>
      <c r="EQ863" s="104"/>
      <c r="ER863" s="104"/>
      <c r="ES863" s="104"/>
      <c r="ET863" s="104"/>
      <c r="EU863" s="104"/>
      <c r="EV863" s="104"/>
      <c r="EW863" s="104"/>
      <c r="EX863" s="104"/>
      <c r="EY863" s="104"/>
      <c r="EZ863" s="104"/>
      <c r="FA863" s="104"/>
      <c r="FB863" s="104"/>
      <c r="FC863" s="104"/>
      <c r="FD863" s="104"/>
      <c r="FE863" s="104"/>
      <c r="FF863" s="104"/>
      <c r="FG863" s="104"/>
      <c r="FH863" s="104"/>
      <c r="FI863" s="104"/>
      <c r="FJ863" s="104"/>
      <c r="FK863" s="104"/>
      <c r="FL863" s="104"/>
      <c r="FM863" s="104"/>
      <c r="FN863" s="104"/>
      <c r="FO863" s="104"/>
      <c r="FP863" s="104"/>
      <c r="FQ863" s="104"/>
      <c r="FR863" s="104"/>
      <c r="FS863" s="104"/>
      <c r="FT863" s="104"/>
      <c r="FU863" s="104"/>
      <c r="FV863" s="104"/>
      <c r="FW863" s="104"/>
      <c r="FX863" s="104"/>
      <c r="FY863" s="104"/>
      <c r="FZ863" s="104"/>
      <c r="GA863" s="104"/>
      <c r="GB863" s="104"/>
      <c r="GC863" s="104"/>
      <c r="GD863" s="104"/>
      <c r="GE863" s="104"/>
      <c r="GF863" s="104"/>
      <c r="GG863" s="104"/>
      <c r="GH863" s="104"/>
      <c r="GI863" s="104"/>
      <c r="GJ863" s="104"/>
      <c r="GK863" s="104"/>
      <c r="GL863" s="104"/>
      <c r="GM863" s="104"/>
      <c r="GN863" s="104"/>
      <c r="GO863" s="104"/>
      <c r="GP863" s="104"/>
      <c r="GQ863" s="104"/>
      <c r="GR863" s="104"/>
      <c r="GS863" s="104"/>
      <c r="GT863" s="104"/>
    </row>
    <row r="864" spans="8:202" s="6" customFormat="1">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4"/>
      <c r="AL864" s="104"/>
      <c r="AM864" s="104"/>
      <c r="AN864" s="104"/>
      <c r="AO864" s="104"/>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c r="BN864" s="104"/>
      <c r="BO864" s="104"/>
      <c r="BP864" s="104"/>
      <c r="BQ864" s="104"/>
      <c r="BR864" s="104"/>
      <c r="BS864" s="104"/>
      <c r="BT864" s="104"/>
      <c r="BU864" s="104"/>
      <c r="BV864" s="104"/>
      <c r="BW864" s="104"/>
      <c r="BX864" s="104"/>
      <c r="BY864" s="104"/>
      <c r="BZ864" s="104"/>
      <c r="CA864" s="104"/>
      <c r="CB864" s="104"/>
      <c r="CC864" s="104"/>
      <c r="CD864" s="104"/>
      <c r="CE864" s="104"/>
      <c r="CF864" s="104"/>
      <c r="CG864" s="104"/>
      <c r="CH864" s="104"/>
      <c r="CI864" s="104"/>
      <c r="CJ864" s="104"/>
      <c r="CK864" s="104"/>
      <c r="CL864" s="104"/>
      <c r="CM864" s="104"/>
      <c r="CN864" s="104"/>
      <c r="CO864" s="104"/>
      <c r="CP864" s="104"/>
      <c r="CQ864" s="104"/>
      <c r="CR864" s="104"/>
      <c r="CS864" s="104"/>
      <c r="CT864" s="104"/>
      <c r="CU864" s="104"/>
      <c r="CV864" s="104"/>
      <c r="CW864" s="104"/>
      <c r="CX864" s="104"/>
      <c r="CY864" s="104"/>
      <c r="CZ864" s="104"/>
      <c r="DA864" s="104"/>
      <c r="DB864" s="104"/>
      <c r="DC864" s="104"/>
      <c r="DD864" s="104"/>
      <c r="DE864" s="104"/>
      <c r="DF864" s="104"/>
      <c r="DG864" s="104"/>
      <c r="DH864" s="104"/>
      <c r="DI864" s="104"/>
      <c r="DJ864" s="104"/>
      <c r="DK864" s="104"/>
      <c r="DL864" s="104"/>
      <c r="DM864" s="104"/>
      <c r="DN864" s="104"/>
      <c r="DO864" s="104"/>
      <c r="DP864" s="104"/>
      <c r="DQ864" s="104"/>
      <c r="DR864" s="104"/>
      <c r="DS864" s="104"/>
      <c r="DT864" s="104"/>
      <c r="DU864" s="104"/>
      <c r="DV864" s="104"/>
      <c r="DW864" s="104"/>
      <c r="DX864" s="104"/>
      <c r="DY864" s="104"/>
      <c r="DZ864" s="104"/>
      <c r="EA864" s="104"/>
      <c r="EB864" s="104"/>
      <c r="EC864" s="104"/>
      <c r="ED864" s="104"/>
      <c r="EE864" s="104"/>
      <c r="EF864" s="104"/>
      <c r="EG864" s="104"/>
      <c r="EH864" s="104"/>
      <c r="EI864" s="104"/>
      <c r="EJ864" s="104"/>
      <c r="EK864" s="104"/>
      <c r="EL864" s="104"/>
      <c r="EM864" s="104"/>
      <c r="EN864" s="104"/>
      <c r="EO864" s="104"/>
      <c r="EP864" s="104"/>
      <c r="EQ864" s="104"/>
      <c r="ER864" s="104"/>
      <c r="ES864" s="104"/>
      <c r="ET864" s="104"/>
      <c r="EU864" s="104"/>
      <c r="EV864" s="104"/>
      <c r="EW864" s="104"/>
      <c r="EX864" s="104"/>
      <c r="EY864" s="104"/>
      <c r="EZ864" s="104"/>
      <c r="FA864" s="104"/>
      <c r="FB864" s="104"/>
      <c r="FC864" s="104"/>
      <c r="FD864" s="104"/>
      <c r="FE864" s="104"/>
      <c r="FF864" s="104"/>
      <c r="FG864" s="104"/>
      <c r="FH864" s="104"/>
      <c r="FI864" s="104"/>
      <c r="FJ864" s="104"/>
      <c r="FK864" s="104"/>
      <c r="FL864" s="104"/>
      <c r="FM864" s="104"/>
      <c r="FN864" s="104"/>
      <c r="FO864" s="104"/>
      <c r="FP864" s="104"/>
      <c r="FQ864" s="104"/>
      <c r="FR864" s="104"/>
      <c r="FS864" s="104"/>
      <c r="FT864" s="104"/>
      <c r="FU864" s="104"/>
      <c r="FV864" s="104"/>
      <c r="FW864" s="104"/>
      <c r="FX864" s="104"/>
      <c r="FY864" s="104"/>
      <c r="FZ864" s="104"/>
      <c r="GA864" s="104"/>
      <c r="GB864" s="104"/>
      <c r="GC864" s="104"/>
      <c r="GD864" s="104"/>
      <c r="GE864" s="104"/>
      <c r="GF864" s="104"/>
      <c r="GG864" s="104"/>
      <c r="GH864" s="104"/>
      <c r="GI864" s="104"/>
      <c r="GJ864" s="104"/>
      <c r="GK864" s="104"/>
      <c r="GL864" s="104"/>
      <c r="GM864" s="104"/>
      <c r="GN864" s="104"/>
      <c r="GO864" s="104"/>
      <c r="GP864" s="104"/>
      <c r="GQ864" s="104"/>
      <c r="GR864" s="104"/>
      <c r="GS864" s="104"/>
      <c r="GT864" s="104"/>
    </row>
    <row r="865" spans="8:202" s="6" customFormat="1">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c r="AJ865" s="104"/>
      <c r="AK865" s="104"/>
      <c r="AL865" s="104"/>
      <c r="AM865" s="104"/>
      <c r="AN865" s="104"/>
      <c r="AO865" s="104"/>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c r="BN865" s="104"/>
      <c r="BO865" s="104"/>
      <c r="BP865" s="104"/>
      <c r="BQ865" s="104"/>
      <c r="BR865" s="104"/>
      <c r="BS865" s="104"/>
      <c r="BT865" s="104"/>
      <c r="BU865" s="104"/>
      <c r="BV865" s="104"/>
      <c r="BW865" s="104"/>
      <c r="BX865" s="104"/>
      <c r="BY865" s="104"/>
      <c r="BZ865" s="104"/>
      <c r="CA865" s="104"/>
      <c r="CB865" s="104"/>
      <c r="CC865" s="104"/>
      <c r="CD865" s="104"/>
      <c r="CE865" s="104"/>
      <c r="CF865" s="104"/>
      <c r="CG865" s="104"/>
      <c r="CH865" s="104"/>
      <c r="CI865" s="104"/>
      <c r="CJ865" s="104"/>
      <c r="CK865" s="104"/>
      <c r="CL865" s="104"/>
      <c r="CM865" s="104"/>
      <c r="CN865" s="104"/>
      <c r="CO865" s="104"/>
      <c r="CP865" s="104"/>
      <c r="CQ865" s="104"/>
      <c r="CR865" s="104"/>
      <c r="CS865" s="104"/>
      <c r="CT865" s="104"/>
      <c r="CU865" s="104"/>
      <c r="CV865" s="104"/>
      <c r="CW865" s="104"/>
      <c r="CX865" s="104"/>
      <c r="CY865" s="104"/>
      <c r="CZ865" s="104"/>
      <c r="DA865" s="104"/>
      <c r="DB865" s="104"/>
      <c r="DC865" s="104"/>
      <c r="DD865" s="104"/>
      <c r="DE865" s="104"/>
      <c r="DF865" s="104"/>
      <c r="DG865" s="104"/>
      <c r="DH865" s="104"/>
      <c r="DI865" s="104"/>
      <c r="DJ865" s="104"/>
      <c r="DK865" s="104"/>
      <c r="DL865" s="104"/>
      <c r="DM865" s="104"/>
      <c r="DN865" s="104"/>
      <c r="DO865" s="104"/>
      <c r="DP865" s="104"/>
      <c r="DQ865" s="104"/>
      <c r="DR865" s="104"/>
      <c r="DS865" s="104"/>
      <c r="DT865" s="104"/>
      <c r="DU865" s="104"/>
      <c r="DV865" s="104"/>
      <c r="DW865" s="104"/>
      <c r="DX865" s="104"/>
      <c r="DY865" s="104"/>
      <c r="DZ865" s="104"/>
      <c r="EA865" s="104"/>
      <c r="EB865" s="104"/>
      <c r="EC865" s="104"/>
      <c r="ED865" s="104"/>
      <c r="EE865" s="104"/>
      <c r="EF865" s="104"/>
      <c r="EG865" s="104"/>
      <c r="EH865" s="104"/>
      <c r="EI865" s="104"/>
      <c r="EJ865" s="104"/>
      <c r="EK865" s="104"/>
      <c r="EL865" s="104"/>
      <c r="EM865" s="104"/>
      <c r="EN865" s="104"/>
      <c r="EO865" s="104"/>
      <c r="EP865" s="104"/>
      <c r="EQ865" s="104"/>
      <c r="ER865" s="104"/>
      <c r="ES865" s="104"/>
      <c r="ET865" s="104"/>
      <c r="EU865" s="104"/>
      <c r="EV865" s="104"/>
      <c r="EW865" s="104"/>
      <c r="EX865" s="104"/>
      <c r="EY865" s="104"/>
      <c r="EZ865" s="104"/>
      <c r="FA865" s="104"/>
      <c r="FB865" s="104"/>
      <c r="FC865" s="104"/>
      <c r="FD865" s="104"/>
      <c r="FE865" s="104"/>
      <c r="FF865" s="104"/>
      <c r="FG865" s="104"/>
      <c r="FH865" s="104"/>
      <c r="FI865" s="104"/>
      <c r="FJ865" s="104"/>
      <c r="FK865" s="104"/>
      <c r="FL865" s="104"/>
      <c r="FM865" s="104"/>
      <c r="FN865" s="104"/>
      <c r="FO865" s="104"/>
      <c r="FP865" s="104"/>
      <c r="FQ865" s="104"/>
      <c r="FR865" s="104"/>
      <c r="FS865" s="104"/>
      <c r="FT865" s="104"/>
      <c r="FU865" s="104"/>
      <c r="FV865" s="104"/>
      <c r="FW865" s="104"/>
      <c r="FX865" s="104"/>
      <c r="FY865" s="104"/>
      <c r="FZ865" s="104"/>
      <c r="GA865" s="104"/>
      <c r="GB865" s="104"/>
      <c r="GC865" s="104"/>
      <c r="GD865" s="104"/>
      <c r="GE865" s="104"/>
      <c r="GF865" s="104"/>
      <c r="GG865" s="104"/>
      <c r="GH865" s="104"/>
      <c r="GI865" s="104"/>
      <c r="GJ865" s="104"/>
      <c r="GK865" s="104"/>
      <c r="GL865" s="104"/>
      <c r="GM865" s="104"/>
      <c r="GN865" s="104"/>
      <c r="GO865" s="104"/>
      <c r="GP865" s="104"/>
      <c r="GQ865" s="104"/>
      <c r="GR865" s="104"/>
      <c r="GS865" s="104"/>
      <c r="GT865" s="104"/>
    </row>
    <row r="866" spans="8:202" s="6" customFormat="1">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4"/>
      <c r="AL866" s="104"/>
      <c r="AM866" s="104"/>
      <c r="AN866" s="104"/>
      <c r="AO866" s="104"/>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c r="BN866" s="104"/>
      <c r="BO866" s="104"/>
      <c r="BP866" s="104"/>
      <c r="BQ866" s="104"/>
      <c r="BR866" s="104"/>
      <c r="BS866" s="104"/>
      <c r="BT866" s="104"/>
      <c r="BU866" s="104"/>
      <c r="BV866" s="104"/>
      <c r="BW866" s="104"/>
      <c r="BX866" s="104"/>
      <c r="BY866" s="104"/>
      <c r="BZ866" s="104"/>
      <c r="CA866" s="104"/>
      <c r="CB866" s="104"/>
      <c r="CC866" s="104"/>
      <c r="CD866" s="104"/>
      <c r="CE866" s="104"/>
      <c r="CF866" s="104"/>
      <c r="CG866" s="104"/>
      <c r="CH866" s="104"/>
      <c r="CI866" s="104"/>
      <c r="CJ866" s="104"/>
      <c r="CK866" s="104"/>
      <c r="CL866" s="104"/>
      <c r="CM866" s="104"/>
      <c r="CN866" s="104"/>
      <c r="CO866" s="104"/>
      <c r="CP866" s="104"/>
      <c r="CQ866" s="104"/>
      <c r="CR866" s="104"/>
      <c r="CS866" s="104"/>
      <c r="CT866" s="104"/>
      <c r="CU866" s="104"/>
      <c r="CV866" s="104"/>
      <c r="CW866" s="104"/>
      <c r="CX866" s="104"/>
      <c r="CY866" s="104"/>
      <c r="CZ866" s="104"/>
      <c r="DA866" s="104"/>
      <c r="DB866" s="104"/>
      <c r="DC866" s="104"/>
      <c r="DD866" s="104"/>
      <c r="DE866" s="104"/>
      <c r="DF866" s="104"/>
      <c r="DG866" s="104"/>
      <c r="DH866" s="104"/>
      <c r="DI866" s="104"/>
      <c r="DJ866" s="104"/>
      <c r="DK866" s="104"/>
      <c r="DL866" s="104"/>
      <c r="DM866" s="104"/>
      <c r="DN866" s="104"/>
      <c r="DO866" s="104"/>
      <c r="DP866" s="104"/>
      <c r="DQ866" s="104"/>
      <c r="DR866" s="104"/>
      <c r="DS866" s="104"/>
      <c r="DT866" s="104"/>
      <c r="DU866" s="104"/>
      <c r="DV866" s="104"/>
      <c r="DW866" s="104"/>
      <c r="DX866" s="104"/>
      <c r="DY866" s="104"/>
      <c r="DZ866" s="104"/>
      <c r="EA866" s="104"/>
      <c r="EB866" s="104"/>
      <c r="EC866" s="104"/>
      <c r="ED866" s="104"/>
      <c r="EE866" s="104"/>
      <c r="EF866" s="104"/>
      <c r="EG866" s="104"/>
      <c r="EH866" s="104"/>
      <c r="EI866" s="104"/>
      <c r="EJ866" s="104"/>
      <c r="EK866" s="104"/>
      <c r="EL866" s="104"/>
      <c r="EM866" s="104"/>
      <c r="EN866" s="104"/>
      <c r="EO866" s="104"/>
      <c r="EP866" s="104"/>
      <c r="EQ866" s="104"/>
      <c r="ER866" s="104"/>
      <c r="ES866" s="104"/>
      <c r="ET866" s="104"/>
      <c r="EU866" s="104"/>
      <c r="EV866" s="104"/>
      <c r="EW866" s="104"/>
      <c r="EX866" s="104"/>
      <c r="EY866" s="104"/>
      <c r="EZ866" s="104"/>
      <c r="FA866" s="104"/>
      <c r="FB866" s="104"/>
      <c r="FC866" s="104"/>
      <c r="FD866" s="104"/>
      <c r="FE866" s="104"/>
      <c r="FF866" s="104"/>
      <c r="FG866" s="104"/>
      <c r="FH866" s="104"/>
      <c r="FI866" s="104"/>
      <c r="FJ866" s="104"/>
      <c r="FK866" s="104"/>
      <c r="FL866" s="104"/>
      <c r="FM866" s="104"/>
      <c r="FN866" s="104"/>
      <c r="FO866" s="104"/>
      <c r="FP866" s="104"/>
      <c r="FQ866" s="104"/>
      <c r="FR866" s="104"/>
      <c r="FS866" s="104"/>
      <c r="FT866" s="104"/>
      <c r="FU866" s="104"/>
      <c r="FV866" s="104"/>
      <c r="FW866" s="104"/>
      <c r="FX866" s="104"/>
      <c r="FY866" s="104"/>
      <c r="FZ866" s="104"/>
      <c r="GA866" s="104"/>
      <c r="GB866" s="104"/>
      <c r="GC866" s="104"/>
      <c r="GD866" s="104"/>
      <c r="GE866" s="104"/>
      <c r="GF866" s="104"/>
      <c r="GG866" s="104"/>
      <c r="GH866" s="104"/>
      <c r="GI866" s="104"/>
      <c r="GJ866" s="104"/>
      <c r="GK866" s="104"/>
      <c r="GL866" s="104"/>
      <c r="GM866" s="104"/>
      <c r="GN866" s="104"/>
      <c r="GO866" s="104"/>
      <c r="GP866" s="104"/>
      <c r="GQ866" s="104"/>
      <c r="GR866" s="104"/>
      <c r="GS866" s="104"/>
      <c r="GT866" s="104"/>
    </row>
    <row r="867" spans="8:202" s="6" customFormat="1">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c r="AJ867" s="104"/>
      <c r="AK867" s="104"/>
      <c r="AL867" s="104"/>
      <c r="AM867" s="104"/>
      <c r="AN867" s="104"/>
      <c r="AO867" s="104"/>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c r="BN867" s="104"/>
      <c r="BO867" s="104"/>
      <c r="BP867" s="104"/>
      <c r="BQ867" s="104"/>
      <c r="BR867" s="104"/>
      <c r="BS867" s="104"/>
      <c r="BT867" s="104"/>
      <c r="BU867" s="104"/>
      <c r="BV867" s="104"/>
      <c r="BW867" s="104"/>
      <c r="BX867" s="104"/>
      <c r="BY867" s="104"/>
      <c r="BZ867" s="104"/>
      <c r="CA867" s="104"/>
      <c r="CB867" s="104"/>
      <c r="CC867" s="104"/>
      <c r="CD867" s="104"/>
      <c r="CE867" s="104"/>
      <c r="CF867" s="104"/>
      <c r="CG867" s="104"/>
      <c r="CH867" s="104"/>
      <c r="CI867" s="104"/>
      <c r="CJ867" s="104"/>
      <c r="CK867" s="104"/>
      <c r="CL867" s="104"/>
      <c r="CM867" s="104"/>
      <c r="CN867" s="104"/>
      <c r="CO867" s="104"/>
      <c r="CP867" s="104"/>
      <c r="CQ867" s="104"/>
      <c r="CR867" s="104"/>
      <c r="CS867" s="104"/>
      <c r="CT867" s="104"/>
      <c r="CU867" s="104"/>
      <c r="CV867" s="104"/>
      <c r="CW867" s="104"/>
      <c r="CX867" s="104"/>
      <c r="CY867" s="104"/>
      <c r="CZ867" s="104"/>
      <c r="DA867" s="104"/>
      <c r="DB867" s="104"/>
      <c r="DC867" s="104"/>
      <c r="DD867" s="104"/>
      <c r="DE867" s="104"/>
      <c r="DF867" s="104"/>
      <c r="DG867" s="104"/>
      <c r="DH867" s="104"/>
      <c r="DI867" s="104"/>
      <c r="DJ867" s="104"/>
      <c r="DK867" s="104"/>
      <c r="DL867" s="104"/>
      <c r="DM867" s="104"/>
      <c r="DN867" s="104"/>
      <c r="DO867" s="104"/>
      <c r="DP867" s="104"/>
      <c r="DQ867" s="104"/>
      <c r="DR867" s="104"/>
      <c r="DS867" s="104"/>
      <c r="DT867" s="104"/>
      <c r="DU867" s="104"/>
      <c r="DV867" s="104"/>
      <c r="DW867" s="104"/>
      <c r="DX867" s="104"/>
      <c r="DY867" s="104"/>
      <c r="DZ867" s="104"/>
      <c r="EA867" s="104"/>
      <c r="EB867" s="104"/>
      <c r="EC867" s="104"/>
      <c r="ED867" s="104"/>
      <c r="EE867" s="104"/>
      <c r="EF867" s="104"/>
      <c r="EG867" s="104"/>
      <c r="EH867" s="104"/>
      <c r="EI867" s="104"/>
      <c r="EJ867" s="104"/>
      <c r="EK867" s="104"/>
      <c r="EL867" s="104"/>
      <c r="EM867" s="104"/>
      <c r="EN867" s="104"/>
      <c r="EO867" s="104"/>
      <c r="EP867" s="104"/>
      <c r="EQ867" s="104"/>
      <c r="ER867" s="104"/>
      <c r="ES867" s="104"/>
      <c r="ET867" s="104"/>
      <c r="EU867" s="104"/>
      <c r="EV867" s="104"/>
      <c r="EW867" s="104"/>
      <c r="EX867" s="104"/>
      <c r="EY867" s="104"/>
      <c r="EZ867" s="104"/>
      <c r="FA867" s="104"/>
      <c r="FB867" s="104"/>
      <c r="FC867" s="104"/>
      <c r="FD867" s="104"/>
      <c r="FE867" s="104"/>
      <c r="FF867" s="104"/>
      <c r="FG867" s="104"/>
      <c r="FH867" s="104"/>
      <c r="FI867" s="104"/>
      <c r="FJ867" s="104"/>
      <c r="FK867" s="104"/>
      <c r="FL867" s="104"/>
      <c r="FM867" s="104"/>
      <c r="FN867" s="104"/>
      <c r="FO867" s="104"/>
      <c r="FP867" s="104"/>
      <c r="FQ867" s="104"/>
      <c r="FR867" s="104"/>
      <c r="FS867" s="104"/>
      <c r="FT867" s="104"/>
      <c r="FU867" s="104"/>
      <c r="FV867" s="104"/>
      <c r="FW867" s="104"/>
      <c r="FX867" s="104"/>
      <c r="FY867" s="104"/>
      <c r="FZ867" s="104"/>
      <c r="GA867" s="104"/>
      <c r="GB867" s="104"/>
      <c r="GC867" s="104"/>
      <c r="GD867" s="104"/>
      <c r="GE867" s="104"/>
      <c r="GF867" s="104"/>
      <c r="GG867" s="104"/>
      <c r="GH867" s="104"/>
      <c r="GI867" s="104"/>
      <c r="GJ867" s="104"/>
      <c r="GK867" s="104"/>
      <c r="GL867" s="104"/>
      <c r="GM867" s="104"/>
      <c r="GN867" s="104"/>
      <c r="GO867" s="104"/>
      <c r="GP867" s="104"/>
      <c r="GQ867" s="104"/>
      <c r="GR867" s="104"/>
      <c r="GS867" s="104"/>
      <c r="GT867" s="104"/>
    </row>
    <row r="868" spans="8:202" s="6" customFormat="1">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c r="AJ868" s="104"/>
      <c r="AK868" s="104"/>
      <c r="AL868" s="104"/>
      <c r="AM868" s="104"/>
      <c r="AN868" s="104"/>
      <c r="AO868" s="104"/>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c r="BN868" s="104"/>
      <c r="BO868" s="104"/>
      <c r="BP868" s="104"/>
      <c r="BQ868" s="104"/>
      <c r="BR868" s="104"/>
      <c r="BS868" s="104"/>
      <c r="BT868" s="104"/>
      <c r="BU868" s="104"/>
      <c r="BV868" s="104"/>
      <c r="BW868" s="104"/>
      <c r="BX868" s="104"/>
      <c r="BY868" s="104"/>
      <c r="BZ868" s="104"/>
      <c r="CA868" s="104"/>
      <c r="CB868" s="104"/>
      <c r="CC868" s="104"/>
      <c r="CD868" s="104"/>
      <c r="CE868" s="104"/>
      <c r="CF868" s="104"/>
      <c r="CG868" s="104"/>
      <c r="CH868" s="104"/>
      <c r="CI868" s="104"/>
      <c r="CJ868" s="104"/>
      <c r="CK868" s="104"/>
      <c r="CL868" s="104"/>
      <c r="CM868" s="104"/>
      <c r="CN868" s="104"/>
      <c r="CO868" s="104"/>
      <c r="CP868" s="104"/>
      <c r="CQ868" s="104"/>
      <c r="CR868" s="104"/>
      <c r="CS868" s="104"/>
      <c r="CT868" s="104"/>
      <c r="CU868" s="104"/>
      <c r="CV868" s="104"/>
      <c r="CW868" s="104"/>
      <c r="CX868" s="104"/>
      <c r="CY868" s="104"/>
      <c r="CZ868" s="104"/>
      <c r="DA868" s="104"/>
      <c r="DB868" s="104"/>
      <c r="DC868" s="104"/>
      <c r="DD868" s="104"/>
      <c r="DE868" s="104"/>
      <c r="DF868" s="104"/>
      <c r="DG868" s="104"/>
      <c r="DH868" s="104"/>
      <c r="DI868" s="104"/>
      <c r="DJ868" s="104"/>
      <c r="DK868" s="104"/>
      <c r="DL868" s="104"/>
      <c r="DM868" s="104"/>
      <c r="DN868" s="104"/>
      <c r="DO868" s="104"/>
      <c r="DP868" s="104"/>
      <c r="DQ868" s="104"/>
      <c r="DR868" s="104"/>
      <c r="DS868" s="104"/>
      <c r="DT868" s="104"/>
      <c r="DU868" s="104"/>
      <c r="DV868" s="104"/>
      <c r="DW868" s="104"/>
      <c r="DX868" s="104"/>
      <c r="DY868" s="104"/>
      <c r="DZ868" s="104"/>
      <c r="EA868" s="104"/>
      <c r="EB868" s="104"/>
      <c r="EC868" s="104"/>
      <c r="ED868" s="104"/>
      <c r="EE868" s="104"/>
      <c r="EF868" s="104"/>
      <c r="EG868" s="104"/>
      <c r="EH868" s="104"/>
      <c r="EI868" s="104"/>
      <c r="EJ868" s="104"/>
      <c r="EK868" s="104"/>
      <c r="EL868" s="104"/>
      <c r="EM868" s="104"/>
      <c r="EN868" s="104"/>
      <c r="EO868" s="104"/>
      <c r="EP868" s="104"/>
      <c r="EQ868" s="104"/>
      <c r="ER868" s="104"/>
      <c r="ES868" s="104"/>
      <c r="ET868" s="104"/>
      <c r="EU868" s="104"/>
      <c r="EV868" s="104"/>
      <c r="EW868" s="104"/>
      <c r="EX868" s="104"/>
      <c r="EY868" s="104"/>
      <c r="EZ868" s="104"/>
      <c r="FA868" s="104"/>
      <c r="FB868" s="104"/>
      <c r="FC868" s="104"/>
      <c r="FD868" s="104"/>
      <c r="FE868" s="104"/>
      <c r="FF868" s="104"/>
      <c r="FG868" s="104"/>
      <c r="FH868" s="104"/>
      <c r="FI868" s="104"/>
      <c r="FJ868" s="104"/>
      <c r="FK868" s="104"/>
      <c r="FL868" s="104"/>
      <c r="FM868" s="104"/>
      <c r="FN868" s="104"/>
      <c r="FO868" s="104"/>
      <c r="FP868" s="104"/>
      <c r="FQ868" s="104"/>
      <c r="FR868" s="104"/>
      <c r="FS868" s="104"/>
      <c r="FT868" s="104"/>
      <c r="FU868" s="104"/>
      <c r="FV868" s="104"/>
      <c r="FW868" s="104"/>
      <c r="FX868" s="104"/>
      <c r="FY868" s="104"/>
      <c r="FZ868" s="104"/>
      <c r="GA868" s="104"/>
      <c r="GB868" s="104"/>
      <c r="GC868" s="104"/>
      <c r="GD868" s="104"/>
      <c r="GE868" s="104"/>
      <c r="GF868" s="104"/>
      <c r="GG868" s="104"/>
      <c r="GH868" s="104"/>
      <c r="GI868" s="104"/>
      <c r="GJ868" s="104"/>
      <c r="GK868" s="104"/>
      <c r="GL868" s="104"/>
      <c r="GM868" s="104"/>
      <c r="GN868" s="104"/>
      <c r="GO868" s="104"/>
      <c r="GP868" s="104"/>
      <c r="GQ868" s="104"/>
      <c r="GR868" s="104"/>
      <c r="GS868" s="104"/>
      <c r="GT868" s="104"/>
    </row>
    <row r="869" spans="8:202" s="6" customFormat="1">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c r="AJ869" s="104"/>
      <c r="AK869" s="104"/>
      <c r="AL869" s="104"/>
      <c r="AM869" s="104"/>
      <c r="AN869" s="104"/>
      <c r="AO869" s="104"/>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c r="BN869" s="104"/>
      <c r="BO869" s="104"/>
      <c r="BP869" s="104"/>
      <c r="BQ869" s="104"/>
      <c r="BR869" s="104"/>
      <c r="BS869" s="104"/>
      <c r="BT869" s="104"/>
      <c r="BU869" s="104"/>
      <c r="BV869" s="104"/>
      <c r="BW869" s="104"/>
      <c r="BX869" s="104"/>
      <c r="BY869" s="104"/>
      <c r="BZ869" s="104"/>
      <c r="CA869" s="104"/>
      <c r="CB869" s="104"/>
      <c r="CC869" s="104"/>
      <c r="CD869" s="104"/>
      <c r="CE869" s="104"/>
      <c r="CF869" s="104"/>
      <c r="CG869" s="104"/>
      <c r="CH869" s="104"/>
      <c r="CI869" s="104"/>
      <c r="CJ869" s="104"/>
      <c r="CK869" s="104"/>
      <c r="CL869" s="104"/>
      <c r="CM869" s="104"/>
      <c r="CN869" s="104"/>
      <c r="CO869" s="104"/>
      <c r="CP869" s="104"/>
      <c r="CQ869" s="104"/>
      <c r="CR869" s="104"/>
      <c r="CS869" s="104"/>
      <c r="CT869" s="104"/>
      <c r="CU869" s="104"/>
      <c r="CV869" s="104"/>
      <c r="CW869" s="104"/>
      <c r="CX869" s="104"/>
      <c r="CY869" s="104"/>
      <c r="CZ869" s="104"/>
      <c r="DA869" s="104"/>
      <c r="DB869" s="104"/>
      <c r="DC869" s="104"/>
      <c r="DD869" s="104"/>
      <c r="DE869" s="104"/>
      <c r="DF869" s="104"/>
      <c r="DG869" s="104"/>
      <c r="DH869" s="104"/>
      <c r="DI869" s="104"/>
      <c r="DJ869" s="104"/>
      <c r="DK869" s="104"/>
      <c r="DL869" s="104"/>
      <c r="DM869" s="104"/>
      <c r="DN869" s="104"/>
      <c r="DO869" s="104"/>
      <c r="DP869" s="104"/>
      <c r="DQ869" s="104"/>
      <c r="DR869" s="104"/>
      <c r="DS869" s="104"/>
      <c r="DT869" s="104"/>
      <c r="DU869" s="104"/>
      <c r="DV869" s="104"/>
      <c r="DW869" s="104"/>
      <c r="DX869" s="104"/>
      <c r="DY869" s="104"/>
      <c r="DZ869" s="104"/>
      <c r="EA869" s="104"/>
      <c r="EB869" s="104"/>
      <c r="EC869" s="104"/>
      <c r="ED869" s="104"/>
      <c r="EE869" s="104"/>
      <c r="EF869" s="104"/>
      <c r="EG869" s="104"/>
      <c r="EH869" s="104"/>
      <c r="EI869" s="104"/>
      <c r="EJ869" s="104"/>
      <c r="EK869" s="104"/>
      <c r="EL869" s="104"/>
      <c r="EM869" s="104"/>
      <c r="EN869" s="104"/>
      <c r="EO869" s="104"/>
      <c r="EP869" s="104"/>
      <c r="EQ869" s="104"/>
      <c r="ER869" s="104"/>
      <c r="ES869" s="104"/>
      <c r="ET869" s="104"/>
      <c r="EU869" s="104"/>
      <c r="EV869" s="104"/>
      <c r="EW869" s="104"/>
      <c r="EX869" s="104"/>
      <c r="EY869" s="104"/>
      <c r="EZ869" s="104"/>
      <c r="FA869" s="104"/>
      <c r="FB869" s="104"/>
      <c r="FC869" s="104"/>
      <c r="FD869" s="104"/>
      <c r="FE869" s="104"/>
      <c r="FF869" s="104"/>
      <c r="FG869" s="104"/>
      <c r="FH869" s="104"/>
      <c r="FI869" s="104"/>
      <c r="FJ869" s="104"/>
      <c r="FK869" s="104"/>
      <c r="FL869" s="104"/>
      <c r="FM869" s="104"/>
      <c r="FN869" s="104"/>
      <c r="FO869" s="104"/>
      <c r="FP869" s="104"/>
      <c r="FQ869" s="104"/>
      <c r="FR869" s="104"/>
      <c r="FS869" s="104"/>
      <c r="FT869" s="104"/>
      <c r="FU869" s="104"/>
      <c r="FV869" s="104"/>
      <c r="FW869" s="104"/>
      <c r="FX869" s="104"/>
      <c r="FY869" s="104"/>
      <c r="FZ869" s="104"/>
      <c r="GA869" s="104"/>
      <c r="GB869" s="104"/>
      <c r="GC869" s="104"/>
      <c r="GD869" s="104"/>
      <c r="GE869" s="104"/>
      <c r="GF869" s="104"/>
      <c r="GG869" s="104"/>
      <c r="GH869" s="104"/>
      <c r="GI869" s="104"/>
      <c r="GJ869" s="104"/>
      <c r="GK869" s="104"/>
      <c r="GL869" s="104"/>
      <c r="GM869" s="104"/>
      <c r="GN869" s="104"/>
      <c r="GO869" s="104"/>
      <c r="GP869" s="104"/>
      <c r="GQ869" s="104"/>
      <c r="GR869" s="104"/>
      <c r="GS869" s="104"/>
      <c r="GT869" s="104"/>
    </row>
    <row r="870" spans="8:202" s="6" customFormat="1">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4"/>
      <c r="AN870" s="104"/>
      <c r="AO870" s="104"/>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c r="BN870" s="104"/>
      <c r="BO870" s="104"/>
      <c r="BP870" s="104"/>
      <c r="BQ870" s="104"/>
      <c r="BR870" s="104"/>
      <c r="BS870" s="104"/>
      <c r="BT870" s="104"/>
      <c r="BU870" s="104"/>
      <c r="BV870" s="104"/>
      <c r="BW870" s="104"/>
      <c r="BX870" s="104"/>
      <c r="BY870" s="104"/>
      <c r="BZ870" s="104"/>
      <c r="CA870" s="104"/>
      <c r="CB870" s="104"/>
      <c r="CC870" s="104"/>
      <c r="CD870" s="104"/>
      <c r="CE870" s="104"/>
      <c r="CF870" s="104"/>
      <c r="CG870" s="104"/>
      <c r="CH870" s="104"/>
      <c r="CI870" s="104"/>
      <c r="CJ870" s="104"/>
      <c r="CK870" s="104"/>
      <c r="CL870" s="104"/>
      <c r="CM870" s="104"/>
      <c r="CN870" s="104"/>
      <c r="CO870" s="104"/>
      <c r="CP870" s="104"/>
      <c r="CQ870" s="104"/>
      <c r="CR870" s="104"/>
      <c r="CS870" s="104"/>
      <c r="CT870" s="104"/>
      <c r="CU870" s="104"/>
      <c r="CV870" s="104"/>
      <c r="CW870" s="104"/>
      <c r="CX870" s="104"/>
      <c r="CY870" s="104"/>
      <c r="CZ870" s="104"/>
      <c r="DA870" s="104"/>
      <c r="DB870" s="104"/>
      <c r="DC870" s="104"/>
      <c r="DD870" s="104"/>
      <c r="DE870" s="104"/>
      <c r="DF870" s="104"/>
      <c r="DG870" s="104"/>
      <c r="DH870" s="104"/>
      <c r="DI870" s="104"/>
      <c r="DJ870" s="104"/>
      <c r="DK870" s="104"/>
      <c r="DL870" s="104"/>
      <c r="DM870" s="104"/>
      <c r="DN870" s="104"/>
      <c r="DO870" s="104"/>
      <c r="DP870" s="104"/>
      <c r="DQ870" s="104"/>
      <c r="DR870" s="104"/>
      <c r="DS870" s="104"/>
      <c r="DT870" s="104"/>
      <c r="DU870" s="104"/>
      <c r="DV870" s="104"/>
      <c r="DW870" s="104"/>
      <c r="DX870" s="104"/>
      <c r="DY870" s="104"/>
      <c r="DZ870" s="104"/>
      <c r="EA870" s="104"/>
      <c r="EB870" s="104"/>
      <c r="EC870" s="104"/>
      <c r="ED870" s="104"/>
      <c r="EE870" s="104"/>
      <c r="EF870" s="104"/>
      <c r="EG870" s="104"/>
      <c r="EH870" s="104"/>
      <c r="EI870" s="104"/>
      <c r="EJ870" s="104"/>
      <c r="EK870" s="104"/>
      <c r="EL870" s="104"/>
      <c r="EM870" s="104"/>
      <c r="EN870" s="104"/>
      <c r="EO870" s="104"/>
      <c r="EP870" s="104"/>
      <c r="EQ870" s="104"/>
      <c r="ER870" s="104"/>
      <c r="ES870" s="104"/>
      <c r="ET870" s="104"/>
      <c r="EU870" s="104"/>
      <c r="EV870" s="104"/>
      <c r="EW870" s="104"/>
      <c r="EX870" s="104"/>
      <c r="EY870" s="104"/>
      <c r="EZ870" s="104"/>
      <c r="FA870" s="104"/>
      <c r="FB870" s="104"/>
      <c r="FC870" s="104"/>
      <c r="FD870" s="104"/>
      <c r="FE870" s="104"/>
      <c r="FF870" s="104"/>
      <c r="FG870" s="104"/>
      <c r="FH870" s="104"/>
      <c r="FI870" s="104"/>
      <c r="FJ870" s="104"/>
      <c r="FK870" s="104"/>
      <c r="FL870" s="104"/>
      <c r="FM870" s="104"/>
      <c r="FN870" s="104"/>
      <c r="FO870" s="104"/>
      <c r="FP870" s="104"/>
      <c r="FQ870" s="104"/>
      <c r="FR870" s="104"/>
      <c r="FS870" s="104"/>
      <c r="FT870" s="104"/>
      <c r="FU870" s="104"/>
      <c r="FV870" s="104"/>
      <c r="FW870" s="104"/>
      <c r="FX870" s="104"/>
      <c r="FY870" s="104"/>
      <c r="FZ870" s="104"/>
      <c r="GA870" s="104"/>
      <c r="GB870" s="104"/>
      <c r="GC870" s="104"/>
      <c r="GD870" s="104"/>
      <c r="GE870" s="104"/>
      <c r="GF870" s="104"/>
      <c r="GG870" s="104"/>
      <c r="GH870" s="104"/>
      <c r="GI870" s="104"/>
      <c r="GJ870" s="104"/>
      <c r="GK870" s="104"/>
      <c r="GL870" s="104"/>
      <c r="GM870" s="104"/>
      <c r="GN870" s="104"/>
      <c r="GO870" s="104"/>
      <c r="GP870" s="104"/>
      <c r="GQ870" s="104"/>
      <c r="GR870" s="104"/>
      <c r="GS870" s="104"/>
      <c r="GT870" s="104"/>
    </row>
    <row r="871" spans="8:202" s="6" customFormat="1">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c r="AJ871" s="104"/>
      <c r="AK871" s="104"/>
      <c r="AL871" s="104"/>
      <c r="AM871" s="104"/>
      <c r="AN871" s="104"/>
      <c r="AO871" s="104"/>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c r="BN871" s="104"/>
      <c r="BO871" s="104"/>
      <c r="BP871" s="104"/>
      <c r="BQ871" s="104"/>
      <c r="BR871" s="104"/>
      <c r="BS871" s="104"/>
      <c r="BT871" s="104"/>
      <c r="BU871" s="104"/>
      <c r="BV871" s="104"/>
      <c r="BW871" s="104"/>
      <c r="BX871" s="104"/>
      <c r="BY871" s="104"/>
      <c r="BZ871" s="104"/>
      <c r="CA871" s="104"/>
      <c r="CB871" s="104"/>
      <c r="CC871" s="104"/>
      <c r="CD871" s="104"/>
      <c r="CE871" s="104"/>
      <c r="CF871" s="104"/>
      <c r="CG871" s="104"/>
      <c r="CH871" s="104"/>
      <c r="CI871" s="104"/>
      <c r="CJ871" s="104"/>
      <c r="CK871" s="104"/>
      <c r="CL871" s="104"/>
      <c r="CM871" s="104"/>
      <c r="CN871" s="104"/>
      <c r="CO871" s="104"/>
      <c r="CP871" s="104"/>
      <c r="CQ871" s="104"/>
      <c r="CR871" s="104"/>
      <c r="CS871" s="104"/>
      <c r="CT871" s="104"/>
      <c r="CU871" s="104"/>
      <c r="CV871" s="104"/>
      <c r="CW871" s="104"/>
      <c r="CX871" s="104"/>
      <c r="CY871" s="104"/>
      <c r="CZ871" s="104"/>
      <c r="DA871" s="104"/>
      <c r="DB871" s="104"/>
      <c r="DC871" s="104"/>
      <c r="DD871" s="104"/>
      <c r="DE871" s="104"/>
      <c r="DF871" s="104"/>
      <c r="DG871" s="104"/>
      <c r="DH871" s="104"/>
      <c r="DI871" s="104"/>
      <c r="DJ871" s="104"/>
      <c r="DK871" s="104"/>
      <c r="DL871" s="104"/>
      <c r="DM871" s="104"/>
      <c r="DN871" s="104"/>
      <c r="DO871" s="104"/>
      <c r="DP871" s="104"/>
      <c r="DQ871" s="104"/>
      <c r="DR871" s="104"/>
      <c r="DS871" s="104"/>
      <c r="DT871" s="104"/>
      <c r="DU871" s="104"/>
      <c r="DV871" s="104"/>
      <c r="DW871" s="104"/>
      <c r="DX871" s="104"/>
      <c r="DY871" s="104"/>
      <c r="DZ871" s="104"/>
      <c r="EA871" s="104"/>
      <c r="EB871" s="104"/>
      <c r="EC871" s="104"/>
      <c r="ED871" s="104"/>
      <c r="EE871" s="104"/>
      <c r="EF871" s="104"/>
      <c r="EG871" s="104"/>
      <c r="EH871" s="104"/>
      <c r="EI871" s="104"/>
      <c r="EJ871" s="104"/>
      <c r="EK871" s="104"/>
      <c r="EL871" s="104"/>
      <c r="EM871" s="104"/>
      <c r="EN871" s="104"/>
      <c r="EO871" s="104"/>
      <c r="EP871" s="104"/>
      <c r="EQ871" s="104"/>
      <c r="ER871" s="104"/>
      <c r="ES871" s="104"/>
      <c r="ET871" s="104"/>
      <c r="EU871" s="104"/>
      <c r="EV871" s="104"/>
      <c r="EW871" s="104"/>
      <c r="EX871" s="104"/>
      <c r="EY871" s="104"/>
      <c r="EZ871" s="104"/>
      <c r="FA871" s="104"/>
      <c r="FB871" s="104"/>
      <c r="FC871" s="104"/>
      <c r="FD871" s="104"/>
      <c r="FE871" s="104"/>
      <c r="FF871" s="104"/>
      <c r="FG871" s="104"/>
      <c r="FH871" s="104"/>
      <c r="FI871" s="104"/>
      <c r="FJ871" s="104"/>
      <c r="FK871" s="104"/>
      <c r="FL871" s="104"/>
      <c r="FM871" s="104"/>
      <c r="FN871" s="104"/>
      <c r="FO871" s="104"/>
      <c r="FP871" s="104"/>
      <c r="FQ871" s="104"/>
      <c r="FR871" s="104"/>
      <c r="FS871" s="104"/>
      <c r="FT871" s="104"/>
      <c r="FU871" s="104"/>
      <c r="FV871" s="104"/>
      <c r="FW871" s="104"/>
      <c r="FX871" s="104"/>
      <c r="FY871" s="104"/>
      <c r="FZ871" s="104"/>
      <c r="GA871" s="104"/>
      <c r="GB871" s="104"/>
      <c r="GC871" s="104"/>
      <c r="GD871" s="104"/>
      <c r="GE871" s="104"/>
      <c r="GF871" s="104"/>
      <c r="GG871" s="104"/>
      <c r="GH871" s="104"/>
      <c r="GI871" s="104"/>
      <c r="GJ871" s="104"/>
      <c r="GK871" s="104"/>
      <c r="GL871" s="104"/>
      <c r="GM871" s="104"/>
      <c r="GN871" s="104"/>
      <c r="GO871" s="104"/>
      <c r="GP871" s="104"/>
      <c r="GQ871" s="104"/>
      <c r="GR871" s="104"/>
      <c r="GS871" s="104"/>
      <c r="GT871" s="104"/>
    </row>
    <row r="872" spans="8:202" s="6" customFormat="1">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c r="AJ872" s="104"/>
      <c r="AK872" s="104"/>
      <c r="AL872" s="104"/>
      <c r="AM872" s="104"/>
      <c r="AN872" s="104"/>
      <c r="AO872" s="104"/>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c r="BN872" s="104"/>
      <c r="BO872" s="104"/>
      <c r="BP872" s="104"/>
      <c r="BQ872" s="104"/>
      <c r="BR872" s="104"/>
      <c r="BS872" s="104"/>
      <c r="BT872" s="104"/>
      <c r="BU872" s="104"/>
      <c r="BV872" s="104"/>
      <c r="BW872" s="104"/>
      <c r="BX872" s="104"/>
      <c r="BY872" s="104"/>
      <c r="BZ872" s="104"/>
      <c r="CA872" s="104"/>
      <c r="CB872" s="104"/>
      <c r="CC872" s="104"/>
      <c r="CD872" s="104"/>
      <c r="CE872" s="104"/>
      <c r="CF872" s="104"/>
      <c r="CG872" s="104"/>
      <c r="CH872" s="104"/>
      <c r="CI872" s="104"/>
      <c r="CJ872" s="104"/>
      <c r="CK872" s="104"/>
      <c r="CL872" s="104"/>
      <c r="CM872" s="104"/>
      <c r="CN872" s="104"/>
      <c r="CO872" s="104"/>
      <c r="CP872" s="104"/>
      <c r="CQ872" s="104"/>
      <c r="CR872" s="104"/>
      <c r="CS872" s="104"/>
      <c r="CT872" s="104"/>
      <c r="CU872" s="104"/>
      <c r="CV872" s="104"/>
      <c r="CW872" s="104"/>
      <c r="CX872" s="104"/>
      <c r="CY872" s="104"/>
      <c r="CZ872" s="104"/>
      <c r="DA872" s="104"/>
      <c r="DB872" s="104"/>
      <c r="DC872" s="104"/>
      <c r="DD872" s="104"/>
      <c r="DE872" s="104"/>
      <c r="DF872" s="104"/>
      <c r="DG872" s="104"/>
      <c r="DH872" s="104"/>
      <c r="DI872" s="104"/>
      <c r="DJ872" s="104"/>
      <c r="DK872" s="104"/>
      <c r="DL872" s="104"/>
      <c r="DM872" s="104"/>
      <c r="DN872" s="104"/>
      <c r="DO872" s="104"/>
      <c r="DP872" s="104"/>
      <c r="DQ872" s="104"/>
      <c r="DR872" s="104"/>
      <c r="DS872" s="104"/>
      <c r="DT872" s="104"/>
      <c r="DU872" s="104"/>
      <c r="DV872" s="104"/>
      <c r="DW872" s="104"/>
      <c r="DX872" s="104"/>
      <c r="DY872" s="104"/>
      <c r="DZ872" s="104"/>
      <c r="EA872" s="104"/>
      <c r="EB872" s="104"/>
      <c r="EC872" s="104"/>
      <c r="ED872" s="104"/>
      <c r="EE872" s="104"/>
      <c r="EF872" s="104"/>
      <c r="EG872" s="104"/>
      <c r="EH872" s="104"/>
      <c r="EI872" s="104"/>
      <c r="EJ872" s="104"/>
      <c r="EK872" s="104"/>
      <c r="EL872" s="104"/>
      <c r="EM872" s="104"/>
      <c r="EN872" s="104"/>
      <c r="EO872" s="104"/>
      <c r="EP872" s="104"/>
      <c r="EQ872" s="104"/>
      <c r="ER872" s="104"/>
      <c r="ES872" s="104"/>
      <c r="ET872" s="104"/>
      <c r="EU872" s="104"/>
      <c r="EV872" s="104"/>
      <c r="EW872" s="104"/>
      <c r="EX872" s="104"/>
      <c r="EY872" s="104"/>
      <c r="EZ872" s="104"/>
      <c r="FA872" s="104"/>
      <c r="FB872" s="104"/>
      <c r="FC872" s="104"/>
      <c r="FD872" s="104"/>
      <c r="FE872" s="104"/>
      <c r="FF872" s="104"/>
      <c r="FG872" s="104"/>
      <c r="FH872" s="104"/>
      <c r="FI872" s="104"/>
      <c r="FJ872" s="104"/>
      <c r="FK872" s="104"/>
      <c r="FL872" s="104"/>
      <c r="FM872" s="104"/>
      <c r="FN872" s="104"/>
      <c r="FO872" s="104"/>
      <c r="FP872" s="104"/>
      <c r="FQ872" s="104"/>
      <c r="FR872" s="104"/>
      <c r="FS872" s="104"/>
      <c r="FT872" s="104"/>
      <c r="FU872" s="104"/>
      <c r="FV872" s="104"/>
      <c r="FW872" s="104"/>
      <c r="FX872" s="104"/>
      <c r="FY872" s="104"/>
      <c r="FZ872" s="104"/>
      <c r="GA872" s="104"/>
      <c r="GB872" s="104"/>
      <c r="GC872" s="104"/>
      <c r="GD872" s="104"/>
      <c r="GE872" s="104"/>
      <c r="GF872" s="104"/>
      <c r="GG872" s="104"/>
      <c r="GH872" s="104"/>
      <c r="GI872" s="104"/>
      <c r="GJ872" s="104"/>
      <c r="GK872" s="104"/>
      <c r="GL872" s="104"/>
      <c r="GM872" s="104"/>
      <c r="GN872" s="104"/>
      <c r="GO872" s="104"/>
      <c r="GP872" s="104"/>
      <c r="GQ872" s="104"/>
      <c r="GR872" s="104"/>
      <c r="GS872" s="104"/>
      <c r="GT872" s="104"/>
    </row>
    <row r="873" spans="8:202" s="6" customFormat="1">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c r="AJ873" s="104"/>
      <c r="AK873" s="104"/>
      <c r="AL873" s="104"/>
      <c r="AM873" s="104"/>
      <c r="AN873" s="104"/>
      <c r="AO873" s="104"/>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c r="BN873" s="104"/>
      <c r="BO873" s="104"/>
      <c r="BP873" s="104"/>
      <c r="BQ873" s="104"/>
      <c r="BR873" s="104"/>
      <c r="BS873" s="104"/>
      <c r="BT873" s="104"/>
      <c r="BU873" s="104"/>
      <c r="BV873" s="104"/>
      <c r="BW873" s="104"/>
      <c r="BX873" s="104"/>
      <c r="BY873" s="104"/>
      <c r="BZ873" s="104"/>
      <c r="CA873" s="104"/>
      <c r="CB873" s="104"/>
      <c r="CC873" s="104"/>
      <c r="CD873" s="104"/>
      <c r="CE873" s="104"/>
      <c r="CF873" s="104"/>
      <c r="CG873" s="104"/>
      <c r="CH873" s="104"/>
      <c r="CI873" s="104"/>
      <c r="CJ873" s="104"/>
      <c r="CK873" s="104"/>
      <c r="CL873" s="104"/>
      <c r="CM873" s="104"/>
      <c r="CN873" s="104"/>
      <c r="CO873" s="104"/>
      <c r="CP873" s="104"/>
      <c r="CQ873" s="104"/>
      <c r="CR873" s="104"/>
      <c r="CS873" s="104"/>
      <c r="CT873" s="104"/>
      <c r="CU873" s="104"/>
      <c r="CV873" s="104"/>
      <c r="CW873" s="104"/>
      <c r="CX873" s="104"/>
      <c r="CY873" s="104"/>
      <c r="CZ873" s="104"/>
      <c r="DA873" s="104"/>
      <c r="DB873" s="104"/>
      <c r="DC873" s="104"/>
      <c r="DD873" s="104"/>
      <c r="DE873" s="104"/>
      <c r="DF873" s="104"/>
      <c r="DG873" s="104"/>
      <c r="DH873" s="104"/>
      <c r="DI873" s="104"/>
      <c r="DJ873" s="104"/>
      <c r="DK873" s="104"/>
      <c r="DL873" s="104"/>
      <c r="DM873" s="104"/>
      <c r="DN873" s="104"/>
      <c r="DO873" s="104"/>
      <c r="DP873" s="104"/>
      <c r="DQ873" s="104"/>
      <c r="DR873" s="104"/>
      <c r="DS873" s="104"/>
      <c r="DT873" s="104"/>
      <c r="DU873" s="104"/>
      <c r="DV873" s="104"/>
      <c r="DW873" s="104"/>
      <c r="DX873" s="104"/>
      <c r="DY873" s="104"/>
      <c r="DZ873" s="104"/>
      <c r="EA873" s="104"/>
      <c r="EB873" s="104"/>
      <c r="EC873" s="104"/>
      <c r="ED873" s="104"/>
      <c r="EE873" s="104"/>
      <c r="EF873" s="104"/>
      <c r="EG873" s="104"/>
      <c r="EH873" s="104"/>
      <c r="EI873" s="104"/>
      <c r="EJ873" s="104"/>
      <c r="EK873" s="104"/>
      <c r="EL873" s="104"/>
      <c r="EM873" s="104"/>
      <c r="EN873" s="104"/>
      <c r="EO873" s="104"/>
      <c r="EP873" s="104"/>
      <c r="EQ873" s="104"/>
      <c r="ER873" s="104"/>
      <c r="ES873" s="104"/>
      <c r="ET873" s="104"/>
      <c r="EU873" s="104"/>
      <c r="EV873" s="104"/>
      <c r="EW873" s="104"/>
      <c r="EX873" s="104"/>
      <c r="EY873" s="104"/>
      <c r="EZ873" s="104"/>
      <c r="FA873" s="104"/>
      <c r="FB873" s="104"/>
      <c r="FC873" s="104"/>
      <c r="FD873" s="104"/>
      <c r="FE873" s="104"/>
      <c r="FF873" s="104"/>
      <c r="FG873" s="104"/>
      <c r="FH873" s="104"/>
      <c r="FI873" s="104"/>
      <c r="FJ873" s="104"/>
      <c r="FK873" s="104"/>
      <c r="FL873" s="104"/>
      <c r="FM873" s="104"/>
      <c r="FN873" s="104"/>
      <c r="FO873" s="104"/>
      <c r="FP873" s="104"/>
      <c r="FQ873" s="104"/>
      <c r="FR873" s="104"/>
      <c r="FS873" s="104"/>
      <c r="FT873" s="104"/>
      <c r="FU873" s="104"/>
      <c r="FV873" s="104"/>
      <c r="FW873" s="104"/>
      <c r="FX873" s="104"/>
      <c r="FY873" s="104"/>
      <c r="FZ873" s="104"/>
      <c r="GA873" s="104"/>
      <c r="GB873" s="104"/>
      <c r="GC873" s="104"/>
      <c r="GD873" s="104"/>
      <c r="GE873" s="104"/>
      <c r="GF873" s="104"/>
      <c r="GG873" s="104"/>
      <c r="GH873" s="104"/>
      <c r="GI873" s="104"/>
      <c r="GJ873" s="104"/>
      <c r="GK873" s="104"/>
      <c r="GL873" s="104"/>
      <c r="GM873" s="104"/>
      <c r="GN873" s="104"/>
      <c r="GO873" s="104"/>
      <c r="GP873" s="104"/>
      <c r="GQ873" s="104"/>
      <c r="GR873" s="104"/>
      <c r="GS873" s="104"/>
      <c r="GT873" s="104"/>
    </row>
    <row r="874" spans="8:202" s="6" customFormat="1">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04"/>
      <c r="AM874" s="104"/>
      <c r="AN874" s="104"/>
      <c r="AO874" s="104"/>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c r="BN874" s="104"/>
      <c r="BO874" s="104"/>
      <c r="BP874" s="104"/>
      <c r="BQ874" s="104"/>
      <c r="BR874" s="104"/>
      <c r="BS874" s="104"/>
      <c r="BT874" s="104"/>
      <c r="BU874" s="104"/>
      <c r="BV874" s="104"/>
      <c r="BW874" s="104"/>
      <c r="BX874" s="104"/>
      <c r="BY874" s="104"/>
      <c r="BZ874" s="104"/>
      <c r="CA874" s="104"/>
      <c r="CB874" s="104"/>
      <c r="CC874" s="104"/>
      <c r="CD874" s="104"/>
      <c r="CE874" s="104"/>
      <c r="CF874" s="104"/>
      <c r="CG874" s="104"/>
      <c r="CH874" s="104"/>
      <c r="CI874" s="104"/>
      <c r="CJ874" s="104"/>
      <c r="CK874" s="104"/>
      <c r="CL874" s="104"/>
      <c r="CM874" s="104"/>
      <c r="CN874" s="104"/>
      <c r="CO874" s="104"/>
      <c r="CP874" s="104"/>
      <c r="CQ874" s="104"/>
      <c r="CR874" s="104"/>
      <c r="CS874" s="104"/>
      <c r="CT874" s="104"/>
      <c r="CU874" s="104"/>
      <c r="CV874" s="104"/>
      <c r="CW874" s="104"/>
      <c r="CX874" s="104"/>
      <c r="CY874" s="104"/>
      <c r="CZ874" s="104"/>
      <c r="DA874" s="104"/>
      <c r="DB874" s="104"/>
      <c r="DC874" s="104"/>
      <c r="DD874" s="104"/>
      <c r="DE874" s="104"/>
      <c r="DF874" s="104"/>
      <c r="DG874" s="104"/>
      <c r="DH874" s="104"/>
      <c r="DI874" s="104"/>
      <c r="DJ874" s="104"/>
      <c r="DK874" s="104"/>
      <c r="DL874" s="104"/>
      <c r="DM874" s="104"/>
      <c r="DN874" s="104"/>
      <c r="DO874" s="104"/>
      <c r="DP874" s="104"/>
      <c r="DQ874" s="104"/>
      <c r="DR874" s="104"/>
      <c r="DS874" s="104"/>
      <c r="DT874" s="104"/>
      <c r="DU874" s="104"/>
      <c r="DV874" s="104"/>
      <c r="DW874" s="104"/>
      <c r="DX874" s="104"/>
      <c r="DY874" s="104"/>
      <c r="DZ874" s="104"/>
      <c r="EA874" s="104"/>
      <c r="EB874" s="104"/>
      <c r="EC874" s="104"/>
      <c r="ED874" s="104"/>
      <c r="EE874" s="104"/>
      <c r="EF874" s="104"/>
      <c r="EG874" s="104"/>
      <c r="EH874" s="104"/>
      <c r="EI874" s="104"/>
      <c r="EJ874" s="104"/>
      <c r="EK874" s="104"/>
      <c r="EL874" s="104"/>
      <c r="EM874" s="104"/>
      <c r="EN874" s="104"/>
      <c r="EO874" s="104"/>
      <c r="EP874" s="104"/>
      <c r="EQ874" s="104"/>
      <c r="ER874" s="104"/>
      <c r="ES874" s="104"/>
      <c r="ET874" s="104"/>
      <c r="EU874" s="104"/>
      <c r="EV874" s="104"/>
      <c r="EW874" s="104"/>
      <c r="EX874" s="104"/>
      <c r="EY874" s="104"/>
      <c r="EZ874" s="104"/>
      <c r="FA874" s="104"/>
      <c r="FB874" s="104"/>
      <c r="FC874" s="104"/>
      <c r="FD874" s="104"/>
      <c r="FE874" s="104"/>
      <c r="FF874" s="104"/>
      <c r="FG874" s="104"/>
      <c r="FH874" s="104"/>
      <c r="FI874" s="104"/>
      <c r="FJ874" s="104"/>
      <c r="FK874" s="104"/>
      <c r="FL874" s="104"/>
      <c r="FM874" s="104"/>
      <c r="FN874" s="104"/>
      <c r="FO874" s="104"/>
      <c r="FP874" s="104"/>
      <c r="FQ874" s="104"/>
      <c r="FR874" s="104"/>
      <c r="FS874" s="104"/>
      <c r="FT874" s="104"/>
      <c r="FU874" s="104"/>
      <c r="FV874" s="104"/>
      <c r="FW874" s="104"/>
      <c r="FX874" s="104"/>
      <c r="FY874" s="104"/>
      <c r="FZ874" s="104"/>
      <c r="GA874" s="104"/>
      <c r="GB874" s="104"/>
      <c r="GC874" s="104"/>
      <c r="GD874" s="104"/>
      <c r="GE874" s="104"/>
      <c r="GF874" s="104"/>
      <c r="GG874" s="104"/>
      <c r="GH874" s="104"/>
      <c r="GI874" s="104"/>
      <c r="GJ874" s="104"/>
      <c r="GK874" s="104"/>
      <c r="GL874" s="104"/>
      <c r="GM874" s="104"/>
      <c r="GN874" s="104"/>
      <c r="GO874" s="104"/>
      <c r="GP874" s="104"/>
      <c r="GQ874" s="104"/>
      <c r="GR874" s="104"/>
      <c r="GS874" s="104"/>
      <c r="GT874" s="104"/>
    </row>
    <row r="875" spans="8:202" s="6" customFormat="1">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c r="AJ875" s="104"/>
      <c r="AK875" s="104"/>
      <c r="AL875" s="104"/>
      <c r="AM875" s="104"/>
      <c r="AN875" s="104"/>
      <c r="AO875" s="104"/>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c r="BN875" s="104"/>
      <c r="BO875" s="104"/>
      <c r="BP875" s="104"/>
      <c r="BQ875" s="104"/>
      <c r="BR875" s="104"/>
      <c r="BS875" s="104"/>
      <c r="BT875" s="104"/>
      <c r="BU875" s="104"/>
      <c r="BV875" s="104"/>
      <c r="BW875" s="104"/>
      <c r="BX875" s="104"/>
      <c r="BY875" s="104"/>
      <c r="BZ875" s="104"/>
      <c r="CA875" s="104"/>
      <c r="CB875" s="104"/>
      <c r="CC875" s="104"/>
      <c r="CD875" s="104"/>
      <c r="CE875" s="104"/>
      <c r="CF875" s="104"/>
      <c r="CG875" s="104"/>
      <c r="CH875" s="104"/>
      <c r="CI875" s="104"/>
      <c r="CJ875" s="104"/>
      <c r="CK875" s="104"/>
      <c r="CL875" s="104"/>
      <c r="CM875" s="104"/>
      <c r="CN875" s="104"/>
      <c r="CO875" s="104"/>
      <c r="CP875" s="104"/>
      <c r="CQ875" s="104"/>
      <c r="CR875" s="104"/>
      <c r="CS875" s="104"/>
      <c r="CT875" s="104"/>
      <c r="CU875" s="104"/>
      <c r="CV875" s="104"/>
      <c r="CW875" s="104"/>
      <c r="CX875" s="104"/>
      <c r="CY875" s="104"/>
      <c r="CZ875" s="104"/>
      <c r="DA875" s="104"/>
      <c r="DB875" s="104"/>
      <c r="DC875" s="104"/>
      <c r="DD875" s="104"/>
      <c r="DE875" s="104"/>
      <c r="DF875" s="104"/>
      <c r="DG875" s="104"/>
      <c r="DH875" s="104"/>
      <c r="DI875" s="104"/>
      <c r="DJ875" s="104"/>
      <c r="DK875" s="104"/>
      <c r="DL875" s="104"/>
      <c r="DM875" s="104"/>
      <c r="DN875" s="104"/>
      <c r="DO875" s="104"/>
      <c r="DP875" s="104"/>
      <c r="DQ875" s="104"/>
      <c r="DR875" s="104"/>
      <c r="DS875" s="104"/>
      <c r="DT875" s="104"/>
      <c r="DU875" s="104"/>
      <c r="DV875" s="104"/>
      <c r="DW875" s="104"/>
      <c r="DX875" s="104"/>
      <c r="DY875" s="104"/>
      <c r="DZ875" s="104"/>
      <c r="EA875" s="104"/>
      <c r="EB875" s="104"/>
      <c r="EC875" s="104"/>
      <c r="ED875" s="104"/>
      <c r="EE875" s="104"/>
      <c r="EF875" s="104"/>
      <c r="EG875" s="104"/>
      <c r="EH875" s="104"/>
      <c r="EI875" s="104"/>
      <c r="EJ875" s="104"/>
      <c r="EK875" s="104"/>
      <c r="EL875" s="104"/>
      <c r="EM875" s="104"/>
      <c r="EN875" s="104"/>
      <c r="EO875" s="104"/>
      <c r="EP875" s="104"/>
      <c r="EQ875" s="104"/>
      <c r="ER875" s="104"/>
      <c r="ES875" s="104"/>
      <c r="ET875" s="104"/>
      <c r="EU875" s="104"/>
      <c r="EV875" s="104"/>
      <c r="EW875" s="104"/>
      <c r="EX875" s="104"/>
      <c r="EY875" s="104"/>
      <c r="EZ875" s="104"/>
      <c r="FA875" s="104"/>
      <c r="FB875" s="104"/>
      <c r="FC875" s="104"/>
      <c r="FD875" s="104"/>
      <c r="FE875" s="104"/>
      <c r="FF875" s="104"/>
      <c r="FG875" s="104"/>
      <c r="FH875" s="104"/>
      <c r="FI875" s="104"/>
      <c r="FJ875" s="104"/>
      <c r="FK875" s="104"/>
      <c r="FL875" s="104"/>
      <c r="FM875" s="104"/>
      <c r="FN875" s="104"/>
      <c r="FO875" s="104"/>
      <c r="FP875" s="104"/>
      <c r="FQ875" s="104"/>
      <c r="FR875" s="104"/>
      <c r="FS875" s="104"/>
      <c r="FT875" s="104"/>
      <c r="FU875" s="104"/>
      <c r="FV875" s="104"/>
      <c r="FW875" s="104"/>
      <c r="FX875" s="104"/>
      <c r="FY875" s="104"/>
      <c r="FZ875" s="104"/>
      <c r="GA875" s="104"/>
      <c r="GB875" s="104"/>
      <c r="GC875" s="104"/>
      <c r="GD875" s="104"/>
      <c r="GE875" s="104"/>
      <c r="GF875" s="104"/>
      <c r="GG875" s="104"/>
      <c r="GH875" s="104"/>
      <c r="GI875" s="104"/>
      <c r="GJ875" s="104"/>
      <c r="GK875" s="104"/>
      <c r="GL875" s="104"/>
      <c r="GM875" s="104"/>
      <c r="GN875" s="104"/>
      <c r="GO875" s="104"/>
      <c r="GP875" s="104"/>
      <c r="GQ875" s="104"/>
      <c r="GR875" s="104"/>
      <c r="GS875" s="104"/>
      <c r="GT875" s="104"/>
    </row>
    <row r="876" spans="8:202" s="6" customFormat="1">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c r="AJ876" s="104"/>
      <c r="AK876" s="104"/>
      <c r="AL876" s="104"/>
      <c r="AM876" s="104"/>
      <c r="AN876" s="104"/>
      <c r="AO876" s="104"/>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c r="BN876" s="104"/>
      <c r="BO876" s="104"/>
      <c r="BP876" s="104"/>
      <c r="BQ876" s="104"/>
      <c r="BR876" s="104"/>
      <c r="BS876" s="104"/>
      <c r="BT876" s="104"/>
      <c r="BU876" s="104"/>
      <c r="BV876" s="104"/>
      <c r="BW876" s="104"/>
      <c r="BX876" s="104"/>
      <c r="BY876" s="104"/>
      <c r="BZ876" s="104"/>
      <c r="CA876" s="104"/>
      <c r="CB876" s="104"/>
      <c r="CC876" s="104"/>
      <c r="CD876" s="104"/>
      <c r="CE876" s="104"/>
      <c r="CF876" s="104"/>
      <c r="CG876" s="104"/>
      <c r="CH876" s="104"/>
      <c r="CI876" s="104"/>
      <c r="CJ876" s="104"/>
      <c r="CK876" s="104"/>
      <c r="CL876" s="104"/>
      <c r="CM876" s="104"/>
      <c r="CN876" s="104"/>
      <c r="CO876" s="104"/>
      <c r="CP876" s="104"/>
      <c r="CQ876" s="104"/>
      <c r="CR876" s="104"/>
      <c r="CS876" s="104"/>
      <c r="CT876" s="104"/>
      <c r="CU876" s="104"/>
      <c r="CV876" s="104"/>
      <c r="CW876" s="104"/>
      <c r="CX876" s="104"/>
      <c r="CY876" s="104"/>
      <c r="CZ876" s="104"/>
      <c r="DA876" s="104"/>
      <c r="DB876" s="104"/>
      <c r="DC876" s="104"/>
      <c r="DD876" s="104"/>
      <c r="DE876" s="104"/>
      <c r="DF876" s="104"/>
      <c r="DG876" s="104"/>
      <c r="DH876" s="104"/>
      <c r="DI876" s="104"/>
      <c r="DJ876" s="104"/>
      <c r="DK876" s="104"/>
      <c r="DL876" s="104"/>
      <c r="DM876" s="104"/>
      <c r="DN876" s="104"/>
      <c r="DO876" s="104"/>
      <c r="DP876" s="104"/>
      <c r="DQ876" s="104"/>
      <c r="DR876" s="104"/>
      <c r="DS876" s="104"/>
      <c r="DT876" s="104"/>
      <c r="DU876" s="104"/>
      <c r="DV876" s="104"/>
      <c r="DW876" s="104"/>
      <c r="DX876" s="104"/>
      <c r="DY876" s="104"/>
      <c r="DZ876" s="104"/>
      <c r="EA876" s="104"/>
      <c r="EB876" s="104"/>
      <c r="EC876" s="104"/>
      <c r="ED876" s="104"/>
      <c r="EE876" s="104"/>
      <c r="EF876" s="104"/>
      <c r="EG876" s="104"/>
      <c r="EH876" s="104"/>
      <c r="EI876" s="104"/>
      <c r="EJ876" s="104"/>
      <c r="EK876" s="104"/>
      <c r="EL876" s="104"/>
      <c r="EM876" s="104"/>
      <c r="EN876" s="104"/>
      <c r="EO876" s="104"/>
      <c r="EP876" s="104"/>
      <c r="EQ876" s="104"/>
      <c r="ER876" s="104"/>
      <c r="ES876" s="104"/>
      <c r="ET876" s="104"/>
      <c r="EU876" s="104"/>
      <c r="EV876" s="104"/>
      <c r="EW876" s="104"/>
      <c r="EX876" s="104"/>
      <c r="EY876" s="104"/>
      <c r="EZ876" s="104"/>
      <c r="FA876" s="104"/>
      <c r="FB876" s="104"/>
      <c r="FC876" s="104"/>
      <c r="FD876" s="104"/>
      <c r="FE876" s="104"/>
      <c r="FF876" s="104"/>
      <c r="FG876" s="104"/>
      <c r="FH876" s="104"/>
      <c r="FI876" s="104"/>
      <c r="FJ876" s="104"/>
      <c r="FK876" s="104"/>
      <c r="FL876" s="104"/>
      <c r="FM876" s="104"/>
      <c r="FN876" s="104"/>
      <c r="FO876" s="104"/>
      <c r="FP876" s="104"/>
      <c r="FQ876" s="104"/>
      <c r="FR876" s="104"/>
      <c r="FS876" s="104"/>
      <c r="FT876" s="104"/>
      <c r="FU876" s="104"/>
      <c r="FV876" s="104"/>
      <c r="FW876" s="104"/>
      <c r="FX876" s="104"/>
      <c r="FY876" s="104"/>
      <c r="FZ876" s="104"/>
      <c r="GA876" s="104"/>
      <c r="GB876" s="104"/>
      <c r="GC876" s="104"/>
      <c r="GD876" s="104"/>
      <c r="GE876" s="104"/>
      <c r="GF876" s="104"/>
      <c r="GG876" s="104"/>
      <c r="GH876" s="104"/>
      <c r="GI876" s="104"/>
      <c r="GJ876" s="104"/>
      <c r="GK876" s="104"/>
      <c r="GL876" s="104"/>
      <c r="GM876" s="104"/>
      <c r="GN876" s="104"/>
      <c r="GO876" s="104"/>
      <c r="GP876" s="104"/>
      <c r="GQ876" s="104"/>
      <c r="GR876" s="104"/>
      <c r="GS876" s="104"/>
      <c r="GT876" s="104"/>
    </row>
    <row r="877" spans="8:202" s="6" customFormat="1">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c r="AJ877" s="104"/>
      <c r="AK877" s="104"/>
      <c r="AL877" s="104"/>
      <c r="AM877" s="104"/>
      <c r="AN877" s="104"/>
      <c r="AO877" s="104"/>
      <c r="AP877" s="104"/>
      <c r="AQ877" s="104"/>
      <c r="AR877" s="104"/>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c r="BN877" s="104"/>
      <c r="BO877" s="104"/>
      <c r="BP877" s="104"/>
      <c r="BQ877" s="104"/>
      <c r="BR877" s="104"/>
      <c r="BS877" s="104"/>
      <c r="BT877" s="104"/>
      <c r="BU877" s="104"/>
      <c r="BV877" s="104"/>
      <c r="BW877" s="104"/>
      <c r="BX877" s="104"/>
      <c r="BY877" s="104"/>
      <c r="BZ877" s="104"/>
      <c r="CA877" s="104"/>
      <c r="CB877" s="104"/>
      <c r="CC877" s="104"/>
      <c r="CD877" s="104"/>
      <c r="CE877" s="104"/>
      <c r="CF877" s="104"/>
      <c r="CG877" s="104"/>
      <c r="CH877" s="104"/>
      <c r="CI877" s="104"/>
      <c r="CJ877" s="104"/>
      <c r="CK877" s="104"/>
      <c r="CL877" s="104"/>
      <c r="CM877" s="104"/>
      <c r="CN877" s="104"/>
      <c r="CO877" s="104"/>
      <c r="CP877" s="104"/>
      <c r="CQ877" s="104"/>
      <c r="CR877" s="104"/>
      <c r="CS877" s="104"/>
      <c r="CT877" s="104"/>
      <c r="CU877" s="104"/>
      <c r="CV877" s="104"/>
      <c r="CW877" s="104"/>
      <c r="CX877" s="104"/>
      <c r="CY877" s="104"/>
      <c r="CZ877" s="104"/>
      <c r="DA877" s="104"/>
      <c r="DB877" s="104"/>
      <c r="DC877" s="104"/>
      <c r="DD877" s="104"/>
      <c r="DE877" s="104"/>
      <c r="DF877" s="104"/>
      <c r="DG877" s="104"/>
      <c r="DH877" s="104"/>
      <c r="DI877" s="104"/>
      <c r="DJ877" s="104"/>
      <c r="DK877" s="104"/>
      <c r="DL877" s="104"/>
      <c r="DM877" s="104"/>
      <c r="DN877" s="104"/>
      <c r="DO877" s="104"/>
      <c r="DP877" s="104"/>
      <c r="DQ877" s="104"/>
      <c r="DR877" s="104"/>
      <c r="DS877" s="104"/>
      <c r="DT877" s="104"/>
      <c r="DU877" s="104"/>
      <c r="DV877" s="104"/>
      <c r="DW877" s="104"/>
      <c r="DX877" s="104"/>
      <c r="DY877" s="104"/>
      <c r="DZ877" s="104"/>
      <c r="EA877" s="104"/>
      <c r="EB877" s="104"/>
      <c r="EC877" s="104"/>
      <c r="ED877" s="104"/>
      <c r="EE877" s="104"/>
      <c r="EF877" s="104"/>
      <c r="EG877" s="104"/>
      <c r="EH877" s="104"/>
      <c r="EI877" s="104"/>
      <c r="EJ877" s="104"/>
      <c r="EK877" s="104"/>
      <c r="EL877" s="104"/>
      <c r="EM877" s="104"/>
      <c r="EN877" s="104"/>
      <c r="EO877" s="104"/>
      <c r="EP877" s="104"/>
      <c r="EQ877" s="104"/>
      <c r="ER877" s="104"/>
      <c r="ES877" s="104"/>
      <c r="ET877" s="104"/>
      <c r="EU877" s="104"/>
      <c r="EV877" s="104"/>
      <c r="EW877" s="104"/>
      <c r="EX877" s="104"/>
      <c r="EY877" s="104"/>
      <c r="EZ877" s="104"/>
      <c r="FA877" s="104"/>
      <c r="FB877" s="104"/>
      <c r="FC877" s="104"/>
      <c r="FD877" s="104"/>
      <c r="FE877" s="104"/>
      <c r="FF877" s="104"/>
      <c r="FG877" s="104"/>
      <c r="FH877" s="104"/>
      <c r="FI877" s="104"/>
      <c r="FJ877" s="104"/>
      <c r="FK877" s="104"/>
      <c r="FL877" s="104"/>
      <c r="FM877" s="104"/>
      <c r="FN877" s="104"/>
      <c r="FO877" s="104"/>
      <c r="FP877" s="104"/>
      <c r="FQ877" s="104"/>
      <c r="FR877" s="104"/>
      <c r="FS877" s="104"/>
      <c r="FT877" s="104"/>
      <c r="FU877" s="104"/>
      <c r="FV877" s="104"/>
      <c r="FW877" s="104"/>
      <c r="FX877" s="104"/>
      <c r="FY877" s="104"/>
      <c r="FZ877" s="104"/>
      <c r="GA877" s="104"/>
      <c r="GB877" s="104"/>
      <c r="GC877" s="104"/>
      <c r="GD877" s="104"/>
      <c r="GE877" s="104"/>
      <c r="GF877" s="104"/>
      <c r="GG877" s="104"/>
      <c r="GH877" s="104"/>
      <c r="GI877" s="104"/>
      <c r="GJ877" s="104"/>
      <c r="GK877" s="104"/>
      <c r="GL877" s="104"/>
      <c r="GM877" s="104"/>
      <c r="GN877" s="104"/>
      <c r="GO877" s="104"/>
      <c r="GP877" s="104"/>
      <c r="GQ877" s="104"/>
      <c r="GR877" s="104"/>
      <c r="GS877" s="104"/>
      <c r="GT877" s="104"/>
    </row>
    <row r="878" spans="8:202" s="6" customFormat="1">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c r="BN878" s="104"/>
      <c r="BO878" s="104"/>
      <c r="BP878" s="104"/>
      <c r="BQ878" s="104"/>
      <c r="BR878" s="104"/>
      <c r="BS878" s="104"/>
      <c r="BT878" s="104"/>
      <c r="BU878" s="104"/>
      <c r="BV878" s="104"/>
      <c r="BW878" s="104"/>
      <c r="BX878" s="104"/>
      <c r="BY878" s="104"/>
      <c r="BZ878" s="104"/>
      <c r="CA878" s="104"/>
      <c r="CB878" s="104"/>
      <c r="CC878" s="104"/>
      <c r="CD878" s="104"/>
      <c r="CE878" s="104"/>
      <c r="CF878" s="104"/>
      <c r="CG878" s="104"/>
      <c r="CH878" s="104"/>
      <c r="CI878" s="104"/>
      <c r="CJ878" s="104"/>
      <c r="CK878" s="104"/>
      <c r="CL878" s="104"/>
      <c r="CM878" s="104"/>
      <c r="CN878" s="104"/>
      <c r="CO878" s="104"/>
      <c r="CP878" s="104"/>
      <c r="CQ878" s="104"/>
      <c r="CR878" s="104"/>
      <c r="CS878" s="104"/>
      <c r="CT878" s="104"/>
      <c r="CU878" s="104"/>
      <c r="CV878" s="104"/>
      <c r="CW878" s="104"/>
      <c r="CX878" s="104"/>
      <c r="CY878" s="104"/>
      <c r="CZ878" s="104"/>
      <c r="DA878" s="104"/>
      <c r="DB878" s="104"/>
      <c r="DC878" s="104"/>
      <c r="DD878" s="104"/>
      <c r="DE878" s="104"/>
      <c r="DF878" s="104"/>
      <c r="DG878" s="104"/>
      <c r="DH878" s="104"/>
      <c r="DI878" s="104"/>
      <c r="DJ878" s="104"/>
      <c r="DK878" s="104"/>
      <c r="DL878" s="104"/>
      <c r="DM878" s="104"/>
      <c r="DN878" s="104"/>
      <c r="DO878" s="104"/>
      <c r="DP878" s="104"/>
      <c r="DQ878" s="104"/>
      <c r="DR878" s="104"/>
      <c r="DS878" s="104"/>
      <c r="DT878" s="104"/>
      <c r="DU878" s="104"/>
      <c r="DV878" s="104"/>
      <c r="DW878" s="104"/>
      <c r="DX878" s="104"/>
      <c r="DY878" s="104"/>
      <c r="DZ878" s="104"/>
      <c r="EA878" s="104"/>
      <c r="EB878" s="104"/>
      <c r="EC878" s="104"/>
      <c r="ED878" s="104"/>
      <c r="EE878" s="104"/>
      <c r="EF878" s="104"/>
      <c r="EG878" s="104"/>
      <c r="EH878" s="104"/>
      <c r="EI878" s="104"/>
      <c r="EJ878" s="104"/>
      <c r="EK878" s="104"/>
      <c r="EL878" s="104"/>
      <c r="EM878" s="104"/>
      <c r="EN878" s="104"/>
      <c r="EO878" s="104"/>
      <c r="EP878" s="104"/>
      <c r="EQ878" s="104"/>
      <c r="ER878" s="104"/>
      <c r="ES878" s="104"/>
      <c r="ET878" s="104"/>
      <c r="EU878" s="104"/>
      <c r="EV878" s="104"/>
      <c r="EW878" s="104"/>
      <c r="EX878" s="104"/>
      <c r="EY878" s="104"/>
      <c r="EZ878" s="104"/>
      <c r="FA878" s="104"/>
      <c r="FB878" s="104"/>
      <c r="FC878" s="104"/>
      <c r="FD878" s="104"/>
      <c r="FE878" s="104"/>
      <c r="FF878" s="104"/>
      <c r="FG878" s="104"/>
      <c r="FH878" s="104"/>
      <c r="FI878" s="104"/>
      <c r="FJ878" s="104"/>
      <c r="FK878" s="104"/>
      <c r="FL878" s="104"/>
      <c r="FM878" s="104"/>
      <c r="FN878" s="104"/>
      <c r="FO878" s="104"/>
      <c r="FP878" s="104"/>
      <c r="FQ878" s="104"/>
      <c r="FR878" s="104"/>
      <c r="FS878" s="104"/>
      <c r="FT878" s="104"/>
      <c r="FU878" s="104"/>
      <c r="FV878" s="104"/>
      <c r="FW878" s="104"/>
      <c r="FX878" s="104"/>
      <c r="FY878" s="104"/>
      <c r="FZ878" s="104"/>
      <c r="GA878" s="104"/>
      <c r="GB878" s="104"/>
      <c r="GC878" s="104"/>
      <c r="GD878" s="104"/>
      <c r="GE878" s="104"/>
      <c r="GF878" s="104"/>
      <c r="GG878" s="104"/>
      <c r="GH878" s="104"/>
      <c r="GI878" s="104"/>
      <c r="GJ878" s="104"/>
      <c r="GK878" s="104"/>
      <c r="GL878" s="104"/>
      <c r="GM878" s="104"/>
      <c r="GN878" s="104"/>
      <c r="GO878" s="104"/>
      <c r="GP878" s="104"/>
      <c r="GQ878" s="104"/>
      <c r="GR878" s="104"/>
      <c r="GS878" s="104"/>
      <c r="GT878" s="104"/>
    </row>
    <row r="879" spans="8:202" s="6" customFormat="1">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04"/>
      <c r="CA879" s="104"/>
      <c r="CB879" s="104"/>
      <c r="CC879" s="104"/>
      <c r="CD879" s="104"/>
      <c r="CE879" s="104"/>
      <c r="CF879" s="104"/>
      <c r="CG879" s="104"/>
      <c r="CH879" s="104"/>
      <c r="CI879" s="104"/>
      <c r="CJ879" s="104"/>
      <c r="CK879" s="104"/>
      <c r="CL879" s="104"/>
      <c r="CM879" s="104"/>
      <c r="CN879" s="104"/>
      <c r="CO879" s="104"/>
      <c r="CP879" s="104"/>
      <c r="CQ879" s="104"/>
      <c r="CR879" s="104"/>
      <c r="CS879" s="104"/>
      <c r="CT879" s="104"/>
      <c r="CU879" s="104"/>
      <c r="CV879" s="104"/>
      <c r="CW879" s="104"/>
      <c r="CX879" s="104"/>
      <c r="CY879" s="104"/>
      <c r="CZ879" s="104"/>
      <c r="DA879" s="104"/>
      <c r="DB879" s="104"/>
      <c r="DC879" s="104"/>
      <c r="DD879" s="104"/>
      <c r="DE879" s="104"/>
      <c r="DF879" s="104"/>
      <c r="DG879" s="104"/>
      <c r="DH879" s="104"/>
      <c r="DI879" s="104"/>
      <c r="DJ879" s="104"/>
      <c r="DK879" s="104"/>
      <c r="DL879" s="104"/>
      <c r="DM879" s="104"/>
      <c r="DN879" s="104"/>
      <c r="DO879" s="104"/>
      <c r="DP879" s="104"/>
      <c r="DQ879" s="104"/>
      <c r="DR879" s="104"/>
      <c r="DS879" s="104"/>
      <c r="DT879" s="104"/>
      <c r="DU879" s="104"/>
      <c r="DV879" s="104"/>
      <c r="DW879" s="104"/>
      <c r="DX879" s="104"/>
      <c r="DY879" s="104"/>
      <c r="DZ879" s="104"/>
      <c r="EA879" s="104"/>
      <c r="EB879" s="104"/>
      <c r="EC879" s="104"/>
      <c r="ED879" s="104"/>
      <c r="EE879" s="104"/>
      <c r="EF879" s="104"/>
      <c r="EG879" s="104"/>
      <c r="EH879" s="104"/>
      <c r="EI879" s="104"/>
      <c r="EJ879" s="104"/>
      <c r="EK879" s="104"/>
      <c r="EL879" s="104"/>
      <c r="EM879" s="104"/>
      <c r="EN879" s="104"/>
      <c r="EO879" s="104"/>
      <c r="EP879" s="104"/>
      <c r="EQ879" s="104"/>
      <c r="ER879" s="104"/>
      <c r="ES879" s="104"/>
      <c r="ET879" s="104"/>
      <c r="EU879" s="104"/>
      <c r="EV879" s="104"/>
      <c r="EW879" s="104"/>
      <c r="EX879" s="104"/>
      <c r="EY879" s="104"/>
      <c r="EZ879" s="104"/>
      <c r="FA879" s="104"/>
      <c r="FB879" s="104"/>
      <c r="FC879" s="104"/>
      <c r="FD879" s="104"/>
      <c r="FE879" s="104"/>
      <c r="FF879" s="104"/>
      <c r="FG879" s="104"/>
      <c r="FH879" s="104"/>
      <c r="FI879" s="104"/>
      <c r="FJ879" s="104"/>
      <c r="FK879" s="104"/>
      <c r="FL879" s="104"/>
      <c r="FM879" s="104"/>
      <c r="FN879" s="104"/>
      <c r="FO879" s="104"/>
      <c r="FP879" s="104"/>
      <c r="FQ879" s="104"/>
      <c r="FR879" s="104"/>
      <c r="FS879" s="104"/>
      <c r="FT879" s="104"/>
      <c r="FU879" s="104"/>
      <c r="FV879" s="104"/>
      <c r="FW879" s="104"/>
      <c r="FX879" s="104"/>
      <c r="FY879" s="104"/>
      <c r="FZ879" s="104"/>
      <c r="GA879" s="104"/>
      <c r="GB879" s="104"/>
      <c r="GC879" s="104"/>
      <c r="GD879" s="104"/>
      <c r="GE879" s="104"/>
      <c r="GF879" s="104"/>
      <c r="GG879" s="104"/>
      <c r="GH879" s="104"/>
      <c r="GI879" s="104"/>
      <c r="GJ879" s="104"/>
      <c r="GK879" s="104"/>
      <c r="GL879" s="104"/>
      <c r="GM879" s="104"/>
      <c r="GN879" s="104"/>
      <c r="GO879" s="104"/>
      <c r="GP879" s="104"/>
      <c r="GQ879" s="104"/>
      <c r="GR879" s="104"/>
      <c r="GS879" s="104"/>
      <c r="GT879" s="104"/>
    </row>
    <row r="880" spans="8:202" s="6" customFormat="1">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c r="BN880" s="104"/>
      <c r="BO880" s="104"/>
      <c r="BP880" s="104"/>
      <c r="BQ880" s="104"/>
      <c r="BR880" s="104"/>
      <c r="BS880" s="104"/>
      <c r="BT880" s="104"/>
      <c r="BU880" s="104"/>
      <c r="BV880" s="104"/>
      <c r="BW880" s="104"/>
      <c r="BX880" s="104"/>
      <c r="BY880" s="104"/>
      <c r="BZ880" s="104"/>
      <c r="CA880" s="104"/>
      <c r="CB880" s="104"/>
      <c r="CC880" s="104"/>
      <c r="CD880" s="104"/>
      <c r="CE880" s="104"/>
      <c r="CF880" s="104"/>
      <c r="CG880" s="104"/>
      <c r="CH880" s="104"/>
      <c r="CI880" s="104"/>
      <c r="CJ880" s="104"/>
      <c r="CK880" s="104"/>
      <c r="CL880" s="104"/>
      <c r="CM880" s="104"/>
      <c r="CN880" s="104"/>
      <c r="CO880" s="104"/>
      <c r="CP880" s="104"/>
      <c r="CQ880" s="104"/>
      <c r="CR880" s="104"/>
      <c r="CS880" s="104"/>
      <c r="CT880" s="104"/>
      <c r="CU880" s="104"/>
      <c r="CV880" s="104"/>
      <c r="CW880" s="104"/>
      <c r="CX880" s="104"/>
      <c r="CY880" s="104"/>
      <c r="CZ880" s="104"/>
      <c r="DA880" s="104"/>
      <c r="DB880" s="104"/>
      <c r="DC880" s="104"/>
      <c r="DD880" s="104"/>
      <c r="DE880" s="104"/>
      <c r="DF880" s="104"/>
      <c r="DG880" s="104"/>
      <c r="DH880" s="104"/>
      <c r="DI880" s="104"/>
      <c r="DJ880" s="104"/>
      <c r="DK880" s="104"/>
      <c r="DL880" s="104"/>
      <c r="DM880" s="104"/>
      <c r="DN880" s="104"/>
      <c r="DO880" s="104"/>
      <c r="DP880" s="104"/>
      <c r="DQ880" s="104"/>
      <c r="DR880" s="104"/>
      <c r="DS880" s="104"/>
      <c r="DT880" s="104"/>
      <c r="DU880" s="104"/>
      <c r="DV880" s="104"/>
      <c r="DW880" s="104"/>
      <c r="DX880" s="104"/>
      <c r="DY880" s="104"/>
      <c r="DZ880" s="104"/>
      <c r="EA880" s="104"/>
      <c r="EB880" s="104"/>
      <c r="EC880" s="104"/>
      <c r="ED880" s="104"/>
      <c r="EE880" s="104"/>
      <c r="EF880" s="104"/>
      <c r="EG880" s="104"/>
      <c r="EH880" s="104"/>
      <c r="EI880" s="104"/>
      <c r="EJ880" s="104"/>
      <c r="EK880" s="104"/>
      <c r="EL880" s="104"/>
      <c r="EM880" s="104"/>
      <c r="EN880" s="104"/>
      <c r="EO880" s="104"/>
      <c r="EP880" s="104"/>
      <c r="EQ880" s="104"/>
      <c r="ER880" s="104"/>
      <c r="ES880" s="104"/>
      <c r="ET880" s="104"/>
      <c r="EU880" s="104"/>
      <c r="EV880" s="104"/>
      <c r="EW880" s="104"/>
      <c r="EX880" s="104"/>
      <c r="EY880" s="104"/>
      <c r="EZ880" s="104"/>
      <c r="FA880" s="104"/>
      <c r="FB880" s="104"/>
      <c r="FC880" s="104"/>
      <c r="FD880" s="104"/>
      <c r="FE880" s="104"/>
      <c r="FF880" s="104"/>
      <c r="FG880" s="104"/>
      <c r="FH880" s="104"/>
      <c r="FI880" s="104"/>
      <c r="FJ880" s="104"/>
      <c r="FK880" s="104"/>
      <c r="FL880" s="104"/>
      <c r="FM880" s="104"/>
      <c r="FN880" s="104"/>
      <c r="FO880" s="104"/>
      <c r="FP880" s="104"/>
      <c r="FQ880" s="104"/>
      <c r="FR880" s="104"/>
      <c r="FS880" s="104"/>
      <c r="FT880" s="104"/>
      <c r="FU880" s="104"/>
      <c r="FV880" s="104"/>
      <c r="FW880" s="104"/>
      <c r="FX880" s="104"/>
      <c r="FY880" s="104"/>
      <c r="FZ880" s="104"/>
      <c r="GA880" s="104"/>
      <c r="GB880" s="104"/>
      <c r="GC880" s="104"/>
      <c r="GD880" s="104"/>
      <c r="GE880" s="104"/>
      <c r="GF880" s="104"/>
      <c r="GG880" s="104"/>
      <c r="GH880" s="104"/>
      <c r="GI880" s="104"/>
      <c r="GJ880" s="104"/>
      <c r="GK880" s="104"/>
      <c r="GL880" s="104"/>
      <c r="GM880" s="104"/>
      <c r="GN880" s="104"/>
      <c r="GO880" s="104"/>
      <c r="GP880" s="104"/>
      <c r="GQ880" s="104"/>
      <c r="GR880" s="104"/>
      <c r="GS880" s="104"/>
      <c r="GT880" s="104"/>
    </row>
    <row r="881" spans="8:202" s="6" customFormat="1">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c r="BN881" s="104"/>
      <c r="BO881" s="104"/>
      <c r="BP881" s="104"/>
      <c r="BQ881" s="104"/>
      <c r="BR881" s="104"/>
      <c r="BS881" s="104"/>
      <c r="BT881" s="104"/>
      <c r="BU881" s="104"/>
      <c r="BV881" s="104"/>
      <c r="BW881" s="104"/>
      <c r="BX881" s="104"/>
      <c r="BY881" s="104"/>
      <c r="BZ881" s="104"/>
      <c r="CA881" s="104"/>
      <c r="CB881" s="104"/>
      <c r="CC881" s="104"/>
      <c r="CD881" s="104"/>
      <c r="CE881" s="104"/>
      <c r="CF881" s="104"/>
      <c r="CG881" s="104"/>
      <c r="CH881" s="104"/>
      <c r="CI881" s="104"/>
      <c r="CJ881" s="104"/>
      <c r="CK881" s="104"/>
      <c r="CL881" s="104"/>
      <c r="CM881" s="104"/>
      <c r="CN881" s="104"/>
      <c r="CO881" s="104"/>
      <c r="CP881" s="104"/>
      <c r="CQ881" s="104"/>
      <c r="CR881" s="104"/>
      <c r="CS881" s="104"/>
      <c r="CT881" s="104"/>
      <c r="CU881" s="104"/>
      <c r="CV881" s="104"/>
      <c r="CW881" s="104"/>
      <c r="CX881" s="104"/>
      <c r="CY881" s="104"/>
      <c r="CZ881" s="104"/>
      <c r="DA881" s="104"/>
      <c r="DB881" s="104"/>
      <c r="DC881" s="104"/>
      <c r="DD881" s="104"/>
      <c r="DE881" s="104"/>
      <c r="DF881" s="104"/>
      <c r="DG881" s="104"/>
      <c r="DH881" s="104"/>
      <c r="DI881" s="104"/>
      <c r="DJ881" s="104"/>
      <c r="DK881" s="104"/>
      <c r="DL881" s="104"/>
      <c r="DM881" s="104"/>
      <c r="DN881" s="104"/>
      <c r="DO881" s="104"/>
      <c r="DP881" s="104"/>
      <c r="DQ881" s="104"/>
      <c r="DR881" s="104"/>
      <c r="DS881" s="104"/>
      <c r="DT881" s="104"/>
      <c r="DU881" s="104"/>
      <c r="DV881" s="104"/>
      <c r="DW881" s="104"/>
      <c r="DX881" s="104"/>
      <c r="DY881" s="104"/>
      <c r="DZ881" s="104"/>
      <c r="EA881" s="104"/>
      <c r="EB881" s="104"/>
      <c r="EC881" s="104"/>
      <c r="ED881" s="104"/>
      <c r="EE881" s="104"/>
      <c r="EF881" s="104"/>
      <c r="EG881" s="104"/>
      <c r="EH881" s="104"/>
      <c r="EI881" s="104"/>
      <c r="EJ881" s="104"/>
      <c r="EK881" s="104"/>
      <c r="EL881" s="104"/>
      <c r="EM881" s="104"/>
      <c r="EN881" s="104"/>
      <c r="EO881" s="104"/>
      <c r="EP881" s="104"/>
      <c r="EQ881" s="104"/>
      <c r="ER881" s="104"/>
      <c r="ES881" s="104"/>
      <c r="ET881" s="104"/>
      <c r="EU881" s="104"/>
      <c r="EV881" s="104"/>
      <c r="EW881" s="104"/>
      <c r="EX881" s="104"/>
      <c r="EY881" s="104"/>
      <c r="EZ881" s="104"/>
      <c r="FA881" s="104"/>
      <c r="FB881" s="104"/>
      <c r="FC881" s="104"/>
      <c r="FD881" s="104"/>
      <c r="FE881" s="104"/>
      <c r="FF881" s="104"/>
      <c r="FG881" s="104"/>
      <c r="FH881" s="104"/>
      <c r="FI881" s="104"/>
      <c r="FJ881" s="104"/>
      <c r="FK881" s="104"/>
      <c r="FL881" s="104"/>
      <c r="FM881" s="104"/>
      <c r="FN881" s="104"/>
      <c r="FO881" s="104"/>
      <c r="FP881" s="104"/>
      <c r="FQ881" s="104"/>
      <c r="FR881" s="104"/>
      <c r="FS881" s="104"/>
      <c r="FT881" s="104"/>
      <c r="FU881" s="104"/>
      <c r="FV881" s="104"/>
      <c r="FW881" s="104"/>
      <c r="FX881" s="104"/>
      <c r="FY881" s="104"/>
      <c r="FZ881" s="104"/>
      <c r="GA881" s="104"/>
      <c r="GB881" s="104"/>
      <c r="GC881" s="104"/>
      <c r="GD881" s="104"/>
      <c r="GE881" s="104"/>
      <c r="GF881" s="104"/>
      <c r="GG881" s="104"/>
      <c r="GH881" s="104"/>
      <c r="GI881" s="104"/>
      <c r="GJ881" s="104"/>
      <c r="GK881" s="104"/>
      <c r="GL881" s="104"/>
      <c r="GM881" s="104"/>
      <c r="GN881" s="104"/>
      <c r="GO881" s="104"/>
      <c r="GP881" s="104"/>
      <c r="GQ881" s="104"/>
      <c r="GR881" s="104"/>
      <c r="GS881" s="104"/>
      <c r="GT881" s="104"/>
    </row>
    <row r="882" spans="8:202" s="6" customFormat="1">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c r="AJ882" s="104"/>
      <c r="AK882" s="104"/>
      <c r="AL882" s="104"/>
      <c r="AM882" s="104"/>
      <c r="AN882" s="104"/>
      <c r="AO882" s="104"/>
      <c r="AP882" s="104"/>
      <c r="AQ882" s="104"/>
      <c r="AR882" s="104"/>
      <c r="AS882" s="104"/>
      <c r="AT882" s="104"/>
      <c r="AU882" s="104"/>
      <c r="AV882" s="104"/>
      <c r="AW882" s="104"/>
      <c r="AX882" s="104"/>
      <c r="AY882" s="104"/>
      <c r="AZ882" s="104"/>
      <c r="BA882" s="104"/>
      <c r="BB882" s="104"/>
      <c r="BC882" s="104"/>
      <c r="BD882" s="104"/>
      <c r="BE882" s="104"/>
      <c r="BF882" s="104"/>
      <c r="BG882" s="104"/>
      <c r="BH882" s="104"/>
      <c r="BI882" s="104"/>
      <c r="BJ882" s="104"/>
      <c r="BK882" s="104"/>
      <c r="BL882" s="104"/>
      <c r="BM882" s="104"/>
      <c r="BN882" s="104"/>
      <c r="BO882" s="104"/>
      <c r="BP882" s="104"/>
      <c r="BQ882" s="104"/>
      <c r="BR882" s="104"/>
      <c r="BS882" s="104"/>
      <c r="BT882" s="104"/>
      <c r="BU882" s="104"/>
      <c r="BV882" s="104"/>
      <c r="BW882" s="104"/>
      <c r="BX882" s="104"/>
      <c r="BY882" s="104"/>
      <c r="BZ882" s="104"/>
      <c r="CA882" s="104"/>
      <c r="CB882" s="104"/>
      <c r="CC882" s="104"/>
      <c r="CD882" s="104"/>
      <c r="CE882" s="104"/>
      <c r="CF882" s="104"/>
      <c r="CG882" s="104"/>
      <c r="CH882" s="104"/>
      <c r="CI882" s="104"/>
      <c r="CJ882" s="104"/>
      <c r="CK882" s="104"/>
      <c r="CL882" s="104"/>
      <c r="CM882" s="104"/>
      <c r="CN882" s="104"/>
      <c r="CO882" s="104"/>
      <c r="CP882" s="104"/>
      <c r="CQ882" s="104"/>
      <c r="CR882" s="104"/>
      <c r="CS882" s="104"/>
      <c r="CT882" s="104"/>
      <c r="CU882" s="104"/>
      <c r="CV882" s="104"/>
      <c r="CW882" s="104"/>
      <c r="CX882" s="104"/>
      <c r="CY882" s="104"/>
      <c r="CZ882" s="104"/>
      <c r="DA882" s="104"/>
      <c r="DB882" s="104"/>
      <c r="DC882" s="104"/>
      <c r="DD882" s="104"/>
      <c r="DE882" s="104"/>
      <c r="DF882" s="104"/>
      <c r="DG882" s="104"/>
      <c r="DH882" s="104"/>
      <c r="DI882" s="104"/>
      <c r="DJ882" s="104"/>
      <c r="DK882" s="104"/>
      <c r="DL882" s="104"/>
      <c r="DM882" s="104"/>
      <c r="DN882" s="104"/>
      <c r="DO882" s="104"/>
      <c r="DP882" s="104"/>
      <c r="DQ882" s="104"/>
      <c r="DR882" s="104"/>
      <c r="DS882" s="104"/>
      <c r="DT882" s="104"/>
      <c r="DU882" s="104"/>
      <c r="DV882" s="104"/>
      <c r="DW882" s="104"/>
      <c r="DX882" s="104"/>
      <c r="DY882" s="104"/>
      <c r="DZ882" s="104"/>
      <c r="EA882" s="104"/>
      <c r="EB882" s="104"/>
      <c r="EC882" s="104"/>
      <c r="ED882" s="104"/>
      <c r="EE882" s="104"/>
      <c r="EF882" s="104"/>
      <c r="EG882" s="104"/>
      <c r="EH882" s="104"/>
      <c r="EI882" s="104"/>
      <c r="EJ882" s="104"/>
      <c r="EK882" s="104"/>
      <c r="EL882" s="104"/>
      <c r="EM882" s="104"/>
      <c r="EN882" s="104"/>
      <c r="EO882" s="104"/>
      <c r="EP882" s="104"/>
      <c r="EQ882" s="104"/>
      <c r="ER882" s="104"/>
      <c r="ES882" s="104"/>
      <c r="ET882" s="104"/>
      <c r="EU882" s="104"/>
      <c r="EV882" s="104"/>
      <c r="EW882" s="104"/>
      <c r="EX882" s="104"/>
      <c r="EY882" s="104"/>
      <c r="EZ882" s="104"/>
      <c r="FA882" s="104"/>
      <c r="FB882" s="104"/>
      <c r="FC882" s="104"/>
      <c r="FD882" s="104"/>
      <c r="FE882" s="104"/>
      <c r="FF882" s="104"/>
      <c r="FG882" s="104"/>
      <c r="FH882" s="104"/>
      <c r="FI882" s="104"/>
      <c r="FJ882" s="104"/>
      <c r="FK882" s="104"/>
      <c r="FL882" s="104"/>
      <c r="FM882" s="104"/>
      <c r="FN882" s="104"/>
      <c r="FO882" s="104"/>
      <c r="FP882" s="104"/>
      <c r="FQ882" s="104"/>
      <c r="FR882" s="104"/>
      <c r="FS882" s="104"/>
      <c r="FT882" s="104"/>
      <c r="FU882" s="104"/>
      <c r="FV882" s="104"/>
      <c r="FW882" s="104"/>
      <c r="FX882" s="104"/>
      <c r="FY882" s="104"/>
      <c r="FZ882" s="104"/>
      <c r="GA882" s="104"/>
      <c r="GB882" s="104"/>
      <c r="GC882" s="104"/>
      <c r="GD882" s="104"/>
      <c r="GE882" s="104"/>
      <c r="GF882" s="104"/>
      <c r="GG882" s="104"/>
      <c r="GH882" s="104"/>
      <c r="GI882" s="104"/>
      <c r="GJ882" s="104"/>
      <c r="GK882" s="104"/>
      <c r="GL882" s="104"/>
      <c r="GM882" s="104"/>
      <c r="GN882" s="104"/>
      <c r="GO882" s="104"/>
      <c r="GP882" s="104"/>
      <c r="GQ882" s="104"/>
      <c r="GR882" s="104"/>
      <c r="GS882" s="104"/>
      <c r="GT882" s="104"/>
    </row>
    <row r="883" spans="8:202" s="6" customFormat="1">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s="104"/>
      <c r="AZ883" s="104"/>
      <c r="BA883" s="104"/>
      <c r="BB883" s="104"/>
      <c r="BC883" s="104"/>
      <c r="BD883" s="104"/>
      <c r="BE883" s="104"/>
      <c r="BF883" s="104"/>
      <c r="BG883" s="104"/>
      <c r="BH883" s="104"/>
      <c r="BI883" s="104"/>
      <c r="BJ883" s="104"/>
      <c r="BK883" s="104"/>
      <c r="BL883" s="104"/>
      <c r="BM883" s="104"/>
      <c r="BN883" s="104"/>
      <c r="BO883" s="104"/>
      <c r="BP883" s="104"/>
      <c r="BQ883" s="104"/>
      <c r="BR883" s="104"/>
      <c r="BS883" s="104"/>
      <c r="BT883" s="104"/>
      <c r="BU883" s="104"/>
      <c r="BV883" s="104"/>
      <c r="BW883" s="104"/>
      <c r="BX883" s="104"/>
      <c r="BY883" s="104"/>
      <c r="BZ883" s="104"/>
      <c r="CA883" s="104"/>
      <c r="CB883" s="104"/>
      <c r="CC883" s="104"/>
      <c r="CD883" s="104"/>
      <c r="CE883" s="104"/>
      <c r="CF883" s="104"/>
      <c r="CG883" s="104"/>
      <c r="CH883" s="104"/>
      <c r="CI883" s="104"/>
      <c r="CJ883" s="104"/>
      <c r="CK883" s="104"/>
      <c r="CL883" s="104"/>
      <c r="CM883" s="104"/>
      <c r="CN883" s="104"/>
      <c r="CO883" s="104"/>
      <c r="CP883" s="104"/>
      <c r="CQ883" s="104"/>
      <c r="CR883" s="104"/>
      <c r="CS883" s="104"/>
      <c r="CT883" s="104"/>
      <c r="CU883" s="104"/>
      <c r="CV883" s="104"/>
      <c r="CW883" s="104"/>
      <c r="CX883" s="104"/>
      <c r="CY883" s="104"/>
      <c r="CZ883" s="104"/>
      <c r="DA883" s="104"/>
      <c r="DB883" s="104"/>
      <c r="DC883" s="104"/>
      <c r="DD883" s="104"/>
      <c r="DE883" s="104"/>
      <c r="DF883" s="104"/>
      <c r="DG883" s="104"/>
      <c r="DH883" s="104"/>
      <c r="DI883" s="104"/>
      <c r="DJ883" s="104"/>
      <c r="DK883" s="104"/>
      <c r="DL883" s="104"/>
      <c r="DM883" s="104"/>
      <c r="DN883" s="104"/>
      <c r="DO883" s="104"/>
      <c r="DP883" s="104"/>
      <c r="DQ883" s="104"/>
      <c r="DR883" s="104"/>
      <c r="DS883" s="104"/>
      <c r="DT883" s="104"/>
      <c r="DU883" s="104"/>
      <c r="DV883" s="104"/>
      <c r="DW883" s="104"/>
      <c r="DX883" s="104"/>
      <c r="DY883" s="104"/>
      <c r="DZ883" s="104"/>
      <c r="EA883" s="104"/>
      <c r="EB883" s="104"/>
      <c r="EC883" s="104"/>
      <c r="ED883" s="104"/>
      <c r="EE883" s="104"/>
      <c r="EF883" s="104"/>
      <c r="EG883" s="104"/>
      <c r="EH883" s="104"/>
      <c r="EI883" s="104"/>
      <c r="EJ883" s="104"/>
      <c r="EK883" s="104"/>
      <c r="EL883" s="104"/>
      <c r="EM883" s="104"/>
      <c r="EN883" s="104"/>
      <c r="EO883" s="104"/>
      <c r="EP883" s="104"/>
      <c r="EQ883" s="104"/>
      <c r="ER883" s="104"/>
      <c r="ES883" s="104"/>
      <c r="ET883" s="104"/>
      <c r="EU883" s="104"/>
      <c r="EV883" s="104"/>
      <c r="EW883" s="104"/>
      <c r="EX883" s="104"/>
      <c r="EY883" s="104"/>
      <c r="EZ883" s="104"/>
      <c r="FA883" s="104"/>
      <c r="FB883" s="104"/>
      <c r="FC883" s="104"/>
      <c r="FD883" s="104"/>
      <c r="FE883" s="104"/>
      <c r="FF883" s="104"/>
      <c r="FG883" s="104"/>
      <c r="FH883" s="104"/>
      <c r="FI883" s="104"/>
      <c r="FJ883" s="104"/>
      <c r="FK883" s="104"/>
      <c r="FL883" s="104"/>
      <c r="FM883" s="104"/>
      <c r="FN883" s="104"/>
      <c r="FO883" s="104"/>
      <c r="FP883" s="104"/>
      <c r="FQ883" s="104"/>
      <c r="FR883" s="104"/>
      <c r="FS883" s="104"/>
      <c r="FT883" s="104"/>
      <c r="FU883" s="104"/>
      <c r="FV883" s="104"/>
      <c r="FW883" s="104"/>
      <c r="FX883" s="104"/>
      <c r="FY883" s="104"/>
      <c r="FZ883" s="104"/>
      <c r="GA883" s="104"/>
      <c r="GB883" s="104"/>
      <c r="GC883" s="104"/>
      <c r="GD883" s="104"/>
      <c r="GE883" s="104"/>
      <c r="GF883" s="104"/>
      <c r="GG883" s="104"/>
      <c r="GH883" s="104"/>
      <c r="GI883" s="104"/>
      <c r="GJ883" s="104"/>
      <c r="GK883" s="104"/>
      <c r="GL883" s="104"/>
      <c r="GM883" s="104"/>
      <c r="GN883" s="104"/>
      <c r="GO883" s="104"/>
      <c r="GP883" s="104"/>
      <c r="GQ883" s="104"/>
      <c r="GR883" s="104"/>
      <c r="GS883" s="104"/>
      <c r="GT883" s="104"/>
    </row>
    <row r="884" spans="8:202" s="6" customFormat="1">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04"/>
      <c r="AM884" s="104"/>
      <c r="AN884" s="104"/>
      <c r="AO884" s="104"/>
      <c r="AP884" s="104"/>
      <c r="AQ884" s="104"/>
      <c r="AR884" s="104"/>
      <c r="AS884" s="104"/>
      <c r="AT884" s="104"/>
      <c r="AU884" s="104"/>
      <c r="AV884" s="104"/>
      <c r="AW884" s="104"/>
      <c r="AX884" s="104"/>
      <c r="AY884" s="104"/>
      <c r="AZ884" s="104"/>
      <c r="BA884" s="104"/>
      <c r="BB884" s="104"/>
      <c r="BC884" s="104"/>
      <c r="BD884" s="104"/>
      <c r="BE884" s="104"/>
      <c r="BF884" s="104"/>
      <c r="BG884" s="104"/>
      <c r="BH884" s="104"/>
      <c r="BI884" s="104"/>
      <c r="BJ884" s="104"/>
      <c r="BK884" s="104"/>
      <c r="BL884" s="104"/>
      <c r="BM884" s="104"/>
      <c r="BN884" s="104"/>
      <c r="BO884" s="104"/>
      <c r="BP884" s="104"/>
      <c r="BQ884" s="104"/>
      <c r="BR884" s="104"/>
      <c r="BS884" s="104"/>
      <c r="BT884" s="104"/>
      <c r="BU884" s="104"/>
      <c r="BV884" s="104"/>
      <c r="BW884" s="104"/>
      <c r="BX884" s="104"/>
      <c r="BY884" s="104"/>
      <c r="BZ884" s="104"/>
      <c r="CA884" s="104"/>
      <c r="CB884" s="104"/>
      <c r="CC884" s="104"/>
      <c r="CD884" s="104"/>
      <c r="CE884" s="104"/>
      <c r="CF884" s="104"/>
      <c r="CG884" s="104"/>
      <c r="CH884" s="104"/>
      <c r="CI884" s="104"/>
      <c r="CJ884" s="104"/>
      <c r="CK884" s="104"/>
      <c r="CL884" s="104"/>
      <c r="CM884" s="104"/>
      <c r="CN884" s="104"/>
      <c r="CO884" s="104"/>
      <c r="CP884" s="104"/>
      <c r="CQ884" s="104"/>
      <c r="CR884" s="104"/>
      <c r="CS884" s="104"/>
      <c r="CT884" s="104"/>
      <c r="CU884" s="104"/>
      <c r="CV884" s="104"/>
      <c r="CW884" s="104"/>
      <c r="CX884" s="104"/>
      <c r="CY884" s="104"/>
      <c r="CZ884" s="104"/>
      <c r="DA884" s="104"/>
      <c r="DB884" s="104"/>
      <c r="DC884" s="104"/>
      <c r="DD884" s="104"/>
      <c r="DE884" s="104"/>
      <c r="DF884" s="104"/>
      <c r="DG884" s="104"/>
      <c r="DH884" s="104"/>
      <c r="DI884" s="104"/>
      <c r="DJ884" s="104"/>
      <c r="DK884" s="104"/>
      <c r="DL884" s="104"/>
      <c r="DM884" s="104"/>
      <c r="DN884" s="104"/>
      <c r="DO884" s="104"/>
      <c r="DP884" s="104"/>
      <c r="DQ884" s="104"/>
      <c r="DR884" s="104"/>
      <c r="DS884" s="104"/>
      <c r="DT884" s="104"/>
      <c r="DU884" s="104"/>
      <c r="DV884" s="104"/>
      <c r="DW884" s="104"/>
      <c r="DX884" s="104"/>
      <c r="DY884" s="104"/>
      <c r="DZ884" s="104"/>
      <c r="EA884" s="104"/>
      <c r="EB884" s="104"/>
      <c r="EC884" s="104"/>
      <c r="ED884" s="104"/>
      <c r="EE884" s="104"/>
      <c r="EF884" s="104"/>
      <c r="EG884" s="104"/>
      <c r="EH884" s="104"/>
      <c r="EI884" s="104"/>
      <c r="EJ884" s="104"/>
      <c r="EK884" s="104"/>
      <c r="EL884" s="104"/>
      <c r="EM884" s="104"/>
      <c r="EN884" s="104"/>
      <c r="EO884" s="104"/>
      <c r="EP884" s="104"/>
      <c r="EQ884" s="104"/>
      <c r="ER884" s="104"/>
      <c r="ES884" s="104"/>
      <c r="ET884" s="104"/>
      <c r="EU884" s="104"/>
      <c r="EV884" s="104"/>
      <c r="EW884" s="104"/>
      <c r="EX884" s="104"/>
      <c r="EY884" s="104"/>
      <c r="EZ884" s="104"/>
      <c r="FA884" s="104"/>
      <c r="FB884" s="104"/>
      <c r="FC884" s="104"/>
      <c r="FD884" s="104"/>
      <c r="FE884" s="104"/>
      <c r="FF884" s="104"/>
      <c r="FG884" s="104"/>
      <c r="FH884" s="104"/>
      <c r="FI884" s="104"/>
      <c r="FJ884" s="104"/>
      <c r="FK884" s="104"/>
      <c r="FL884" s="104"/>
      <c r="FM884" s="104"/>
      <c r="FN884" s="104"/>
      <c r="FO884" s="104"/>
      <c r="FP884" s="104"/>
      <c r="FQ884" s="104"/>
      <c r="FR884" s="104"/>
      <c r="FS884" s="104"/>
      <c r="FT884" s="104"/>
      <c r="FU884" s="104"/>
      <c r="FV884" s="104"/>
      <c r="FW884" s="104"/>
      <c r="FX884" s="104"/>
      <c r="FY884" s="104"/>
      <c r="FZ884" s="104"/>
      <c r="GA884" s="104"/>
      <c r="GB884" s="104"/>
      <c r="GC884" s="104"/>
      <c r="GD884" s="104"/>
      <c r="GE884" s="104"/>
      <c r="GF884" s="104"/>
      <c r="GG884" s="104"/>
      <c r="GH884" s="104"/>
      <c r="GI884" s="104"/>
      <c r="GJ884" s="104"/>
      <c r="GK884" s="104"/>
      <c r="GL884" s="104"/>
      <c r="GM884" s="104"/>
      <c r="GN884" s="104"/>
      <c r="GO884" s="104"/>
      <c r="GP884" s="104"/>
      <c r="GQ884" s="104"/>
      <c r="GR884" s="104"/>
      <c r="GS884" s="104"/>
      <c r="GT884" s="104"/>
    </row>
    <row r="885" spans="8:202" s="6" customFormat="1">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c r="AJ885" s="104"/>
      <c r="AK885" s="104"/>
      <c r="AL885" s="104"/>
      <c r="AM885" s="104"/>
      <c r="AN885" s="104"/>
      <c r="AO885" s="104"/>
      <c r="AP885" s="104"/>
      <c r="AQ885" s="104"/>
      <c r="AR885" s="104"/>
      <c r="AS885" s="104"/>
      <c r="AT885" s="104"/>
      <c r="AU885" s="104"/>
      <c r="AV885" s="104"/>
      <c r="AW885" s="104"/>
      <c r="AX885" s="104"/>
      <c r="AY885" s="104"/>
      <c r="AZ885" s="104"/>
      <c r="BA885" s="104"/>
      <c r="BB885" s="104"/>
      <c r="BC885" s="104"/>
      <c r="BD885" s="104"/>
      <c r="BE885" s="104"/>
      <c r="BF885" s="104"/>
      <c r="BG885" s="104"/>
      <c r="BH885" s="104"/>
      <c r="BI885" s="104"/>
      <c r="BJ885" s="104"/>
      <c r="BK885" s="104"/>
      <c r="BL885" s="104"/>
      <c r="BM885" s="104"/>
      <c r="BN885" s="104"/>
      <c r="BO885" s="104"/>
      <c r="BP885" s="104"/>
      <c r="BQ885" s="104"/>
      <c r="BR885" s="104"/>
      <c r="BS885" s="104"/>
      <c r="BT885" s="104"/>
      <c r="BU885" s="104"/>
      <c r="BV885" s="104"/>
      <c r="BW885" s="104"/>
      <c r="BX885" s="104"/>
      <c r="BY885" s="104"/>
      <c r="BZ885" s="104"/>
      <c r="CA885" s="104"/>
      <c r="CB885" s="104"/>
      <c r="CC885" s="104"/>
      <c r="CD885" s="104"/>
      <c r="CE885" s="104"/>
      <c r="CF885" s="104"/>
      <c r="CG885" s="104"/>
      <c r="CH885" s="104"/>
      <c r="CI885" s="104"/>
      <c r="CJ885" s="104"/>
      <c r="CK885" s="104"/>
      <c r="CL885" s="104"/>
      <c r="CM885" s="104"/>
      <c r="CN885" s="104"/>
      <c r="CO885" s="104"/>
      <c r="CP885" s="104"/>
      <c r="CQ885" s="104"/>
      <c r="CR885" s="104"/>
      <c r="CS885" s="104"/>
      <c r="CT885" s="104"/>
      <c r="CU885" s="104"/>
      <c r="CV885" s="104"/>
      <c r="CW885" s="104"/>
      <c r="CX885" s="104"/>
      <c r="CY885" s="104"/>
      <c r="CZ885" s="104"/>
      <c r="DA885" s="104"/>
      <c r="DB885" s="104"/>
      <c r="DC885" s="104"/>
      <c r="DD885" s="104"/>
      <c r="DE885" s="104"/>
      <c r="DF885" s="104"/>
      <c r="DG885" s="104"/>
      <c r="DH885" s="104"/>
      <c r="DI885" s="104"/>
      <c r="DJ885" s="104"/>
      <c r="DK885" s="104"/>
      <c r="DL885" s="104"/>
      <c r="DM885" s="104"/>
      <c r="DN885" s="104"/>
      <c r="DO885" s="104"/>
      <c r="DP885" s="104"/>
      <c r="DQ885" s="104"/>
      <c r="DR885" s="104"/>
      <c r="DS885" s="104"/>
      <c r="DT885" s="104"/>
      <c r="DU885" s="104"/>
      <c r="DV885" s="104"/>
      <c r="DW885" s="104"/>
      <c r="DX885" s="104"/>
      <c r="DY885" s="104"/>
      <c r="DZ885" s="104"/>
      <c r="EA885" s="104"/>
      <c r="EB885" s="104"/>
      <c r="EC885" s="104"/>
      <c r="ED885" s="104"/>
      <c r="EE885" s="104"/>
      <c r="EF885" s="104"/>
      <c r="EG885" s="104"/>
      <c r="EH885" s="104"/>
      <c r="EI885" s="104"/>
      <c r="EJ885" s="104"/>
      <c r="EK885" s="104"/>
      <c r="EL885" s="104"/>
      <c r="EM885" s="104"/>
      <c r="EN885" s="104"/>
      <c r="EO885" s="104"/>
      <c r="EP885" s="104"/>
      <c r="EQ885" s="104"/>
      <c r="ER885" s="104"/>
      <c r="ES885" s="104"/>
      <c r="ET885" s="104"/>
      <c r="EU885" s="104"/>
      <c r="EV885" s="104"/>
      <c r="EW885" s="104"/>
      <c r="EX885" s="104"/>
      <c r="EY885" s="104"/>
      <c r="EZ885" s="104"/>
      <c r="FA885" s="104"/>
      <c r="FB885" s="104"/>
      <c r="FC885" s="104"/>
      <c r="FD885" s="104"/>
      <c r="FE885" s="104"/>
      <c r="FF885" s="104"/>
      <c r="FG885" s="104"/>
      <c r="FH885" s="104"/>
      <c r="FI885" s="104"/>
      <c r="FJ885" s="104"/>
      <c r="FK885" s="104"/>
      <c r="FL885" s="104"/>
      <c r="FM885" s="104"/>
      <c r="FN885" s="104"/>
      <c r="FO885" s="104"/>
      <c r="FP885" s="104"/>
      <c r="FQ885" s="104"/>
      <c r="FR885" s="104"/>
      <c r="FS885" s="104"/>
      <c r="FT885" s="104"/>
      <c r="FU885" s="104"/>
      <c r="FV885" s="104"/>
      <c r="FW885" s="104"/>
      <c r="FX885" s="104"/>
      <c r="FY885" s="104"/>
      <c r="FZ885" s="104"/>
      <c r="GA885" s="104"/>
      <c r="GB885" s="104"/>
      <c r="GC885" s="104"/>
      <c r="GD885" s="104"/>
      <c r="GE885" s="104"/>
      <c r="GF885" s="104"/>
      <c r="GG885" s="104"/>
      <c r="GH885" s="104"/>
      <c r="GI885" s="104"/>
      <c r="GJ885" s="104"/>
      <c r="GK885" s="104"/>
      <c r="GL885" s="104"/>
      <c r="GM885" s="104"/>
      <c r="GN885" s="104"/>
      <c r="GO885" s="104"/>
      <c r="GP885" s="104"/>
      <c r="GQ885" s="104"/>
      <c r="GR885" s="104"/>
      <c r="GS885" s="104"/>
      <c r="GT885" s="104"/>
    </row>
    <row r="886" spans="8:202" s="6" customFormat="1">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c r="AJ886" s="104"/>
      <c r="AK886" s="104"/>
      <c r="AL886" s="104"/>
      <c r="AM886" s="104"/>
      <c r="AN886" s="104"/>
      <c r="AO886" s="104"/>
      <c r="AP886" s="104"/>
      <c r="AQ886" s="104"/>
      <c r="AR886" s="104"/>
      <c r="AS886" s="104"/>
      <c r="AT886" s="104"/>
      <c r="AU886" s="104"/>
      <c r="AV886" s="104"/>
      <c r="AW886" s="104"/>
      <c r="AX886" s="104"/>
      <c r="AY886" s="104"/>
      <c r="AZ886" s="104"/>
      <c r="BA886" s="104"/>
      <c r="BB886" s="104"/>
      <c r="BC886" s="104"/>
      <c r="BD886" s="104"/>
      <c r="BE886" s="104"/>
      <c r="BF886" s="104"/>
      <c r="BG886" s="104"/>
      <c r="BH886" s="104"/>
      <c r="BI886" s="104"/>
      <c r="BJ886" s="104"/>
      <c r="BK886" s="104"/>
      <c r="BL886" s="104"/>
      <c r="BM886" s="104"/>
      <c r="BN886" s="104"/>
      <c r="BO886" s="104"/>
      <c r="BP886" s="104"/>
      <c r="BQ886" s="104"/>
      <c r="BR886" s="104"/>
      <c r="BS886" s="104"/>
      <c r="BT886" s="104"/>
      <c r="BU886" s="104"/>
      <c r="BV886" s="104"/>
      <c r="BW886" s="104"/>
      <c r="BX886" s="104"/>
      <c r="BY886" s="104"/>
      <c r="BZ886" s="104"/>
      <c r="CA886" s="104"/>
      <c r="CB886" s="104"/>
      <c r="CC886" s="104"/>
      <c r="CD886" s="104"/>
      <c r="CE886" s="104"/>
      <c r="CF886" s="104"/>
      <c r="CG886" s="104"/>
      <c r="CH886" s="104"/>
      <c r="CI886" s="104"/>
      <c r="CJ886" s="104"/>
      <c r="CK886" s="104"/>
      <c r="CL886" s="104"/>
      <c r="CM886" s="104"/>
      <c r="CN886" s="104"/>
      <c r="CO886" s="104"/>
      <c r="CP886" s="104"/>
      <c r="CQ886" s="104"/>
      <c r="CR886" s="104"/>
      <c r="CS886" s="104"/>
      <c r="CT886" s="104"/>
      <c r="CU886" s="104"/>
      <c r="CV886" s="104"/>
      <c r="CW886" s="104"/>
      <c r="CX886" s="104"/>
      <c r="CY886" s="104"/>
      <c r="CZ886" s="104"/>
      <c r="DA886" s="104"/>
      <c r="DB886" s="104"/>
      <c r="DC886" s="104"/>
      <c r="DD886" s="104"/>
      <c r="DE886" s="104"/>
      <c r="DF886" s="104"/>
      <c r="DG886" s="104"/>
      <c r="DH886" s="104"/>
      <c r="DI886" s="104"/>
      <c r="DJ886" s="104"/>
      <c r="DK886" s="104"/>
      <c r="DL886" s="104"/>
      <c r="DM886" s="104"/>
      <c r="DN886" s="104"/>
      <c r="DO886" s="104"/>
      <c r="DP886" s="104"/>
      <c r="DQ886" s="104"/>
      <c r="DR886" s="104"/>
      <c r="DS886" s="104"/>
      <c r="DT886" s="104"/>
      <c r="DU886" s="104"/>
      <c r="DV886" s="104"/>
      <c r="DW886" s="104"/>
      <c r="DX886" s="104"/>
      <c r="DY886" s="104"/>
      <c r="DZ886" s="104"/>
      <c r="EA886" s="104"/>
      <c r="EB886" s="104"/>
      <c r="EC886" s="104"/>
      <c r="ED886" s="104"/>
      <c r="EE886" s="104"/>
      <c r="EF886" s="104"/>
      <c r="EG886" s="104"/>
      <c r="EH886" s="104"/>
      <c r="EI886" s="104"/>
      <c r="EJ886" s="104"/>
      <c r="EK886" s="104"/>
      <c r="EL886" s="104"/>
      <c r="EM886" s="104"/>
      <c r="EN886" s="104"/>
      <c r="EO886" s="104"/>
      <c r="EP886" s="104"/>
      <c r="EQ886" s="104"/>
      <c r="ER886" s="104"/>
      <c r="ES886" s="104"/>
      <c r="ET886" s="104"/>
      <c r="EU886" s="104"/>
      <c r="EV886" s="104"/>
      <c r="EW886" s="104"/>
      <c r="EX886" s="104"/>
      <c r="EY886" s="104"/>
      <c r="EZ886" s="104"/>
      <c r="FA886" s="104"/>
      <c r="FB886" s="104"/>
      <c r="FC886" s="104"/>
      <c r="FD886" s="104"/>
      <c r="FE886" s="104"/>
      <c r="FF886" s="104"/>
      <c r="FG886" s="104"/>
      <c r="FH886" s="104"/>
      <c r="FI886" s="104"/>
      <c r="FJ886" s="104"/>
      <c r="FK886" s="104"/>
      <c r="FL886" s="104"/>
      <c r="FM886" s="104"/>
      <c r="FN886" s="104"/>
      <c r="FO886" s="104"/>
      <c r="FP886" s="104"/>
      <c r="FQ886" s="104"/>
      <c r="FR886" s="104"/>
      <c r="FS886" s="104"/>
      <c r="FT886" s="104"/>
      <c r="FU886" s="104"/>
      <c r="FV886" s="104"/>
      <c r="FW886" s="104"/>
      <c r="FX886" s="104"/>
      <c r="FY886" s="104"/>
      <c r="FZ886" s="104"/>
      <c r="GA886" s="104"/>
      <c r="GB886" s="104"/>
      <c r="GC886" s="104"/>
      <c r="GD886" s="104"/>
      <c r="GE886" s="104"/>
      <c r="GF886" s="104"/>
      <c r="GG886" s="104"/>
      <c r="GH886" s="104"/>
      <c r="GI886" s="104"/>
      <c r="GJ886" s="104"/>
      <c r="GK886" s="104"/>
      <c r="GL886" s="104"/>
      <c r="GM886" s="104"/>
      <c r="GN886" s="104"/>
      <c r="GO886" s="104"/>
      <c r="GP886" s="104"/>
      <c r="GQ886" s="104"/>
      <c r="GR886" s="104"/>
      <c r="GS886" s="104"/>
      <c r="GT886" s="104"/>
    </row>
    <row r="887" spans="8:202" s="6" customFormat="1">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c r="AJ887" s="104"/>
      <c r="AK887" s="104"/>
      <c r="AL887" s="104"/>
      <c r="AM887" s="104"/>
      <c r="AN887" s="104"/>
      <c r="AO887" s="104"/>
      <c r="AP887" s="104"/>
      <c r="AQ887" s="104"/>
      <c r="AR887" s="104"/>
      <c r="AS887" s="104"/>
      <c r="AT887" s="104"/>
      <c r="AU887" s="104"/>
      <c r="AV887" s="104"/>
      <c r="AW887" s="104"/>
      <c r="AX887" s="104"/>
      <c r="AY887" s="104"/>
      <c r="AZ887" s="104"/>
      <c r="BA887" s="104"/>
      <c r="BB887" s="104"/>
      <c r="BC887" s="104"/>
      <c r="BD887" s="104"/>
      <c r="BE887" s="104"/>
      <c r="BF887" s="104"/>
      <c r="BG887" s="104"/>
      <c r="BH887" s="104"/>
      <c r="BI887" s="104"/>
      <c r="BJ887" s="104"/>
      <c r="BK887" s="104"/>
      <c r="BL887" s="104"/>
      <c r="BM887" s="104"/>
      <c r="BN887" s="104"/>
      <c r="BO887" s="104"/>
      <c r="BP887" s="104"/>
      <c r="BQ887" s="104"/>
      <c r="BR887" s="104"/>
      <c r="BS887" s="104"/>
      <c r="BT887" s="104"/>
      <c r="BU887" s="104"/>
      <c r="BV887" s="104"/>
      <c r="BW887" s="104"/>
      <c r="BX887" s="104"/>
      <c r="BY887" s="104"/>
      <c r="BZ887" s="104"/>
      <c r="CA887" s="104"/>
      <c r="CB887" s="104"/>
      <c r="CC887" s="104"/>
      <c r="CD887" s="104"/>
      <c r="CE887" s="104"/>
      <c r="CF887" s="104"/>
      <c r="CG887" s="104"/>
      <c r="CH887" s="104"/>
      <c r="CI887" s="104"/>
      <c r="CJ887" s="104"/>
      <c r="CK887" s="104"/>
      <c r="CL887" s="104"/>
      <c r="CM887" s="104"/>
      <c r="CN887" s="104"/>
      <c r="CO887" s="104"/>
      <c r="CP887" s="104"/>
      <c r="CQ887" s="104"/>
      <c r="CR887" s="104"/>
      <c r="CS887" s="104"/>
      <c r="CT887" s="104"/>
      <c r="CU887" s="104"/>
      <c r="CV887" s="104"/>
      <c r="CW887" s="104"/>
      <c r="CX887" s="104"/>
      <c r="CY887" s="104"/>
      <c r="CZ887" s="104"/>
      <c r="DA887" s="104"/>
      <c r="DB887" s="104"/>
      <c r="DC887" s="104"/>
      <c r="DD887" s="104"/>
      <c r="DE887" s="104"/>
      <c r="DF887" s="104"/>
      <c r="DG887" s="104"/>
      <c r="DH887" s="104"/>
      <c r="DI887" s="104"/>
      <c r="DJ887" s="104"/>
      <c r="DK887" s="104"/>
      <c r="DL887" s="104"/>
      <c r="DM887" s="104"/>
      <c r="DN887" s="104"/>
      <c r="DO887" s="104"/>
      <c r="DP887" s="104"/>
      <c r="DQ887" s="104"/>
      <c r="DR887" s="104"/>
      <c r="DS887" s="104"/>
      <c r="DT887" s="104"/>
      <c r="DU887" s="104"/>
      <c r="DV887" s="104"/>
      <c r="DW887" s="104"/>
      <c r="DX887" s="104"/>
      <c r="DY887" s="104"/>
      <c r="DZ887" s="104"/>
      <c r="EA887" s="104"/>
      <c r="EB887" s="104"/>
      <c r="EC887" s="104"/>
      <c r="ED887" s="104"/>
      <c r="EE887" s="104"/>
      <c r="EF887" s="104"/>
      <c r="EG887" s="104"/>
      <c r="EH887" s="104"/>
      <c r="EI887" s="104"/>
      <c r="EJ887" s="104"/>
      <c r="EK887" s="104"/>
      <c r="EL887" s="104"/>
      <c r="EM887" s="104"/>
      <c r="EN887" s="104"/>
      <c r="EO887" s="104"/>
      <c r="EP887" s="104"/>
      <c r="EQ887" s="104"/>
      <c r="ER887" s="104"/>
      <c r="ES887" s="104"/>
      <c r="ET887" s="104"/>
      <c r="EU887" s="104"/>
      <c r="EV887" s="104"/>
      <c r="EW887" s="104"/>
      <c r="EX887" s="104"/>
      <c r="EY887" s="104"/>
      <c r="EZ887" s="104"/>
      <c r="FA887" s="104"/>
      <c r="FB887" s="104"/>
      <c r="FC887" s="104"/>
      <c r="FD887" s="104"/>
      <c r="FE887" s="104"/>
      <c r="FF887" s="104"/>
      <c r="FG887" s="104"/>
      <c r="FH887" s="104"/>
      <c r="FI887" s="104"/>
      <c r="FJ887" s="104"/>
      <c r="FK887" s="104"/>
      <c r="FL887" s="104"/>
      <c r="FM887" s="104"/>
      <c r="FN887" s="104"/>
      <c r="FO887" s="104"/>
      <c r="FP887" s="104"/>
      <c r="FQ887" s="104"/>
      <c r="FR887" s="104"/>
      <c r="FS887" s="104"/>
      <c r="FT887" s="104"/>
      <c r="FU887" s="104"/>
      <c r="FV887" s="104"/>
      <c r="FW887" s="104"/>
      <c r="FX887" s="104"/>
      <c r="FY887" s="104"/>
      <c r="FZ887" s="104"/>
      <c r="GA887" s="104"/>
      <c r="GB887" s="104"/>
      <c r="GC887" s="104"/>
      <c r="GD887" s="104"/>
      <c r="GE887" s="104"/>
      <c r="GF887" s="104"/>
      <c r="GG887" s="104"/>
      <c r="GH887" s="104"/>
      <c r="GI887" s="104"/>
      <c r="GJ887" s="104"/>
      <c r="GK887" s="104"/>
      <c r="GL887" s="104"/>
      <c r="GM887" s="104"/>
      <c r="GN887" s="104"/>
      <c r="GO887" s="104"/>
      <c r="GP887" s="104"/>
      <c r="GQ887" s="104"/>
      <c r="GR887" s="104"/>
      <c r="GS887" s="104"/>
      <c r="GT887" s="104"/>
    </row>
    <row r="888" spans="8:202" s="6" customFormat="1">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c r="AJ888" s="104"/>
      <c r="AK888" s="104"/>
      <c r="AL888" s="104"/>
      <c r="AM888" s="104"/>
      <c r="AN888" s="104"/>
      <c r="AO888" s="104"/>
      <c r="AP888" s="104"/>
      <c r="AQ888" s="104"/>
      <c r="AR888" s="104"/>
      <c r="AS888" s="104"/>
      <c r="AT888" s="104"/>
      <c r="AU888" s="104"/>
      <c r="AV888" s="104"/>
      <c r="AW888" s="104"/>
      <c r="AX888" s="104"/>
      <c r="AY888" s="104"/>
      <c r="AZ888" s="104"/>
      <c r="BA888" s="104"/>
      <c r="BB888" s="104"/>
      <c r="BC888" s="104"/>
      <c r="BD888" s="104"/>
      <c r="BE888" s="104"/>
      <c r="BF888" s="104"/>
      <c r="BG888" s="104"/>
      <c r="BH888" s="104"/>
      <c r="BI888" s="104"/>
      <c r="BJ888" s="104"/>
      <c r="BK888" s="104"/>
      <c r="BL888" s="104"/>
      <c r="BM888" s="104"/>
      <c r="BN888" s="104"/>
      <c r="BO888" s="104"/>
      <c r="BP888" s="104"/>
      <c r="BQ888" s="104"/>
      <c r="BR888" s="104"/>
      <c r="BS888" s="104"/>
      <c r="BT888" s="104"/>
      <c r="BU888" s="104"/>
      <c r="BV888" s="104"/>
      <c r="BW888" s="104"/>
      <c r="BX888" s="104"/>
      <c r="BY888" s="104"/>
      <c r="BZ888" s="104"/>
      <c r="CA888" s="104"/>
      <c r="CB888" s="104"/>
      <c r="CC888" s="104"/>
      <c r="CD888" s="104"/>
      <c r="CE888" s="104"/>
      <c r="CF888" s="104"/>
      <c r="CG888" s="104"/>
      <c r="CH888" s="104"/>
      <c r="CI888" s="104"/>
      <c r="CJ888" s="104"/>
      <c r="CK888" s="104"/>
      <c r="CL888" s="104"/>
      <c r="CM888" s="104"/>
      <c r="CN888" s="104"/>
      <c r="CO888" s="104"/>
      <c r="CP888" s="104"/>
      <c r="CQ888" s="104"/>
      <c r="CR888" s="104"/>
      <c r="CS888" s="104"/>
      <c r="CT888" s="104"/>
      <c r="CU888" s="104"/>
      <c r="CV888" s="104"/>
      <c r="CW888" s="104"/>
      <c r="CX888" s="104"/>
      <c r="CY888" s="104"/>
      <c r="CZ888" s="104"/>
      <c r="DA888" s="104"/>
      <c r="DB888" s="104"/>
      <c r="DC888" s="104"/>
      <c r="DD888" s="104"/>
      <c r="DE888" s="104"/>
      <c r="DF888" s="104"/>
      <c r="DG888" s="104"/>
      <c r="DH888" s="104"/>
      <c r="DI888" s="104"/>
      <c r="DJ888" s="104"/>
      <c r="DK888" s="104"/>
      <c r="DL888" s="104"/>
      <c r="DM888" s="104"/>
      <c r="DN888" s="104"/>
      <c r="DO888" s="104"/>
      <c r="DP888" s="104"/>
      <c r="DQ888" s="104"/>
      <c r="DR888" s="104"/>
      <c r="DS888" s="104"/>
      <c r="DT888" s="104"/>
      <c r="DU888" s="104"/>
      <c r="DV888" s="104"/>
      <c r="DW888" s="104"/>
      <c r="DX888" s="104"/>
      <c r="DY888" s="104"/>
      <c r="DZ888" s="104"/>
      <c r="EA888" s="104"/>
      <c r="EB888" s="104"/>
      <c r="EC888" s="104"/>
      <c r="ED888" s="104"/>
      <c r="EE888" s="104"/>
      <c r="EF888" s="104"/>
      <c r="EG888" s="104"/>
      <c r="EH888" s="104"/>
      <c r="EI888" s="104"/>
      <c r="EJ888" s="104"/>
      <c r="EK888" s="104"/>
      <c r="EL888" s="104"/>
      <c r="EM888" s="104"/>
      <c r="EN888" s="104"/>
      <c r="EO888" s="104"/>
      <c r="EP888" s="104"/>
      <c r="EQ888" s="104"/>
      <c r="ER888" s="104"/>
      <c r="ES888" s="104"/>
      <c r="ET888" s="104"/>
      <c r="EU888" s="104"/>
      <c r="EV888" s="104"/>
      <c r="EW888" s="104"/>
      <c r="EX888" s="104"/>
      <c r="EY888" s="104"/>
      <c r="EZ888" s="104"/>
      <c r="FA888" s="104"/>
      <c r="FB888" s="104"/>
      <c r="FC888" s="104"/>
      <c r="FD888" s="104"/>
      <c r="FE888" s="104"/>
      <c r="FF888" s="104"/>
      <c r="FG888" s="104"/>
      <c r="FH888" s="104"/>
      <c r="FI888" s="104"/>
      <c r="FJ888" s="104"/>
      <c r="FK888" s="104"/>
      <c r="FL888" s="104"/>
      <c r="FM888" s="104"/>
      <c r="FN888" s="104"/>
      <c r="FO888" s="104"/>
      <c r="FP888" s="104"/>
      <c r="FQ888" s="104"/>
      <c r="FR888" s="104"/>
      <c r="FS888" s="104"/>
      <c r="FT888" s="104"/>
      <c r="FU888" s="104"/>
      <c r="FV888" s="104"/>
      <c r="FW888" s="104"/>
      <c r="FX888" s="104"/>
      <c r="FY888" s="104"/>
      <c r="FZ888" s="104"/>
      <c r="GA888" s="104"/>
      <c r="GB888" s="104"/>
      <c r="GC888" s="104"/>
      <c r="GD888" s="104"/>
      <c r="GE888" s="104"/>
      <c r="GF888" s="104"/>
      <c r="GG888" s="104"/>
      <c r="GH888" s="104"/>
      <c r="GI888" s="104"/>
      <c r="GJ888" s="104"/>
      <c r="GK888" s="104"/>
      <c r="GL888" s="104"/>
      <c r="GM888" s="104"/>
      <c r="GN888" s="104"/>
      <c r="GO888" s="104"/>
      <c r="GP888" s="104"/>
      <c r="GQ888" s="104"/>
      <c r="GR888" s="104"/>
      <c r="GS888" s="104"/>
      <c r="GT888" s="104"/>
    </row>
    <row r="889" spans="8:202" s="6" customFormat="1">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c r="AJ889" s="104"/>
      <c r="AK889" s="104"/>
      <c r="AL889" s="104"/>
      <c r="AM889" s="104"/>
      <c r="AN889" s="104"/>
      <c r="AO889" s="104"/>
      <c r="AP889" s="104"/>
      <c r="AQ889" s="104"/>
      <c r="AR889" s="104"/>
      <c r="AS889" s="104"/>
      <c r="AT889" s="104"/>
      <c r="AU889" s="104"/>
      <c r="AV889" s="104"/>
      <c r="AW889" s="104"/>
      <c r="AX889" s="104"/>
      <c r="AY889" s="104"/>
      <c r="AZ889" s="104"/>
      <c r="BA889" s="104"/>
      <c r="BB889" s="104"/>
      <c r="BC889" s="104"/>
      <c r="BD889" s="104"/>
      <c r="BE889" s="104"/>
      <c r="BF889" s="104"/>
      <c r="BG889" s="104"/>
      <c r="BH889" s="104"/>
      <c r="BI889" s="104"/>
      <c r="BJ889" s="104"/>
      <c r="BK889" s="104"/>
      <c r="BL889" s="104"/>
      <c r="BM889" s="104"/>
      <c r="BN889" s="104"/>
      <c r="BO889" s="104"/>
      <c r="BP889" s="104"/>
      <c r="BQ889" s="104"/>
      <c r="BR889" s="104"/>
      <c r="BS889" s="104"/>
      <c r="BT889" s="104"/>
      <c r="BU889" s="104"/>
      <c r="BV889" s="104"/>
      <c r="BW889" s="104"/>
      <c r="BX889" s="104"/>
      <c r="BY889" s="104"/>
      <c r="BZ889" s="104"/>
      <c r="CA889" s="104"/>
      <c r="CB889" s="104"/>
      <c r="CC889" s="104"/>
      <c r="CD889" s="104"/>
      <c r="CE889" s="104"/>
      <c r="CF889" s="104"/>
      <c r="CG889" s="104"/>
      <c r="CH889" s="104"/>
      <c r="CI889" s="104"/>
      <c r="CJ889" s="104"/>
      <c r="CK889" s="104"/>
      <c r="CL889" s="104"/>
      <c r="CM889" s="104"/>
      <c r="CN889" s="104"/>
      <c r="CO889" s="104"/>
      <c r="CP889" s="104"/>
      <c r="CQ889" s="104"/>
      <c r="CR889" s="104"/>
      <c r="CS889" s="104"/>
      <c r="CT889" s="104"/>
      <c r="CU889" s="104"/>
      <c r="CV889" s="104"/>
      <c r="CW889" s="104"/>
      <c r="CX889" s="104"/>
      <c r="CY889" s="104"/>
      <c r="CZ889" s="104"/>
      <c r="DA889" s="104"/>
      <c r="DB889" s="104"/>
      <c r="DC889" s="104"/>
      <c r="DD889" s="104"/>
      <c r="DE889" s="104"/>
      <c r="DF889" s="104"/>
      <c r="DG889" s="104"/>
      <c r="DH889" s="104"/>
      <c r="DI889" s="104"/>
      <c r="DJ889" s="104"/>
      <c r="DK889" s="104"/>
      <c r="DL889" s="104"/>
      <c r="DM889" s="104"/>
      <c r="DN889" s="104"/>
      <c r="DO889" s="104"/>
      <c r="DP889" s="104"/>
      <c r="DQ889" s="104"/>
      <c r="DR889" s="104"/>
      <c r="DS889" s="104"/>
      <c r="DT889" s="104"/>
      <c r="DU889" s="104"/>
      <c r="DV889" s="104"/>
      <c r="DW889" s="104"/>
      <c r="DX889" s="104"/>
      <c r="DY889" s="104"/>
      <c r="DZ889" s="104"/>
      <c r="EA889" s="104"/>
      <c r="EB889" s="104"/>
      <c r="EC889" s="104"/>
      <c r="ED889" s="104"/>
      <c r="EE889" s="104"/>
      <c r="EF889" s="104"/>
      <c r="EG889" s="104"/>
      <c r="EH889" s="104"/>
      <c r="EI889" s="104"/>
      <c r="EJ889" s="104"/>
      <c r="EK889" s="104"/>
      <c r="EL889" s="104"/>
      <c r="EM889" s="104"/>
      <c r="EN889" s="104"/>
      <c r="EO889" s="104"/>
      <c r="EP889" s="104"/>
      <c r="EQ889" s="104"/>
      <c r="ER889" s="104"/>
      <c r="ES889" s="104"/>
      <c r="ET889" s="104"/>
      <c r="EU889" s="104"/>
      <c r="EV889" s="104"/>
      <c r="EW889" s="104"/>
      <c r="EX889" s="104"/>
      <c r="EY889" s="104"/>
      <c r="EZ889" s="104"/>
      <c r="FA889" s="104"/>
      <c r="FB889" s="104"/>
      <c r="FC889" s="104"/>
      <c r="FD889" s="104"/>
      <c r="FE889" s="104"/>
      <c r="FF889" s="104"/>
      <c r="FG889" s="104"/>
      <c r="FH889" s="104"/>
      <c r="FI889" s="104"/>
      <c r="FJ889" s="104"/>
      <c r="FK889" s="104"/>
      <c r="FL889" s="104"/>
      <c r="FM889" s="104"/>
      <c r="FN889" s="104"/>
      <c r="FO889" s="104"/>
      <c r="FP889" s="104"/>
      <c r="FQ889" s="104"/>
      <c r="FR889" s="104"/>
      <c r="FS889" s="104"/>
      <c r="FT889" s="104"/>
      <c r="FU889" s="104"/>
      <c r="FV889" s="104"/>
      <c r="FW889" s="104"/>
      <c r="FX889" s="104"/>
      <c r="FY889" s="104"/>
      <c r="FZ889" s="104"/>
      <c r="GA889" s="104"/>
      <c r="GB889" s="104"/>
      <c r="GC889" s="104"/>
      <c r="GD889" s="104"/>
      <c r="GE889" s="104"/>
      <c r="GF889" s="104"/>
      <c r="GG889" s="104"/>
      <c r="GH889" s="104"/>
      <c r="GI889" s="104"/>
      <c r="GJ889" s="104"/>
      <c r="GK889" s="104"/>
      <c r="GL889" s="104"/>
      <c r="GM889" s="104"/>
      <c r="GN889" s="104"/>
      <c r="GO889" s="104"/>
      <c r="GP889" s="104"/>
      <c r="GQ889" s="104"/>
      <c r="GR889" s="104"/>
      <c r="GS889" s="104"/>
      <c r="GT889" s="104"/>
    </row>
    <row r="890" spans="8:202" s="6" customFormat="1">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c r="AJ890" s="104"/>
      <c r="AK890" s="104"/>
      <c r="AL890" s="104"/>
      <c r="AM890" s="104"/>
      <c r="AN890" s="104"/>
      <c r="AO890" s="104"/>
      <c r="AP890" s="104"/>
      <c r="AQ890" s="104"/>
      <c r="AR890" s="104"/>
      <c r="AS890" s="104"/>
      <c r="AT890" s="104"/>
      <c r="AU890" s="104"/>
      <c r="AV890" s="104"/>
      <c r="AW890" s="104"/>
      <c r="AX890" s="104"/>
      <c r="AY890" s="104"/>
      <c r="AZ890" s="104"/>
      <c r="BA890" s="104"/>
      <c r="BB890" s="104"/>
      <c r="BC890" s="104"/>
      <c r="BD890" s="104"/>
      <c r="BE890" s="104"/>
      <c r="BF890" s="104"/>
      <c r="BG890" s="104"/>
      <c r="BH890" s="104"/>
      <c r="BI890" s="104"/>
      <c r="BJ890" s="104"/>
      <c r="BK890" s="104"/>
      <c r="BL890" s="104"/>
      <c r="BM890" s="104"/>
      <c r="BN890" s="104"/>
      <c r="BO890" s="104"/>
      <c r="BP890" s="104"/>
      <c r="BQ890" s="104"/>
      <c r="BR890" s="104"/>
      <c r="BS890" s="104"/>
      <c r="BT890" s="104"/>
      <c r="BU890" s="104"/>
      <c r="BV890" s="104"/>
      <c r="BW890" s="104"/>
      <c r="BX890" s="104"/>
      <c r="BY890" s="104"/>
      <c r="BZ890" s="104"/>
      <c r="CA890" s="104"/>
      <c r="CB890" s="104"/>
      <c r="CC890" s="104"/>
      <c r="CD890" s="104"/>
      <c r="CE890" s="104"/>
      <c r="CF890" s="104"/>
      <c r="CG890" s="104"/>
      <c r="CH890" s="104"/>
      <c r="CI890" s="104"/>
      <c r="CJ890" s="104"/>
      <c r="CK890" s="104"/>
      <c r="CL890" s="104"/>
      <c r="CM890" s="104"/>
      <c r="CN890" s="104"/>
      <c r="CO890" s="104"/>
      <c r="CP890" s="104"/>
      <c r="CQ890" s="104"/>
      <c r="CR890" s="104"/>
      <c r="CS890" s="104"/>
      <c r="CT890" s="104"/>
      <c r="CU890" s="104"/>
      <c r="CV890" s="104"/>
      <c r="CW890" s="104"/>
      <c r="CX890" s="104"/>
      <c r="CY890" s="104"/>
      <c r="CZ890" s="104"/>
      <c r="DA890" s="104"/>
      <c r="DB890" s="104"/>
      <c r="DC890" s="104"/>
      <c r="DD890" s="104"/>
      <c r="DE890" s="104"/>
      <c r="DF890" s="104"/>
      <c r="DG890" s="104"/>
      <c r="DH890" s="104"/>
      <c r="DI890" s="104"/>
      <c r="DJ890" s="104"/>
      <c r="DK890" s="104"/>
      <c r="DL890" s="104"/>
      <c r="DM890" s="104"/>
      <c r="DN890" s="104"/>
      <c r="DO890" s="104"/>
      <c r="DP890" s="104"/>
      <c r="DQ890" s="104"/>
      <c r="DR890" s="104"/>
      <c r="DS890" s="104"/>
      <c r="DT890" s="104"/>
      <c r="DU890" s="104"/>
      <c r="DV890" s="104"/>
      <c r="DW890" s="104"/>
      <c r="DX890" s="104"/>
      <c r="DY890" s="104"/>
      <c r="DZ890" s="104"/>
      <c r="EA890" s="104"/>
      <c r="EB890" s="104"/>
      <c r="EC890" s="104"/>
      <c r="ED890" s="104"/>
      <c r="EE890" s="104"/>
      <c r="EF890" s="104"/>
      <c r="EG890" s="104"/>
      <c r="EH890" s="104"/>
      <c r="EI890" s="104"/>
      <c r="EJ890" s="104"/>
      <c r="EK890" s="104"/>
      <c r="EL890" s="104"/>
      <c r="EM890" s="104"/>
      <c r="EN890" s="104"/>
      <c r="EO890" s="104"/>
      <c r="EP890" s="104"/>
      <c r="EQ890" s="104"/>
      <c r="ER890" s="104"/>
      <c r="ES890" s="104"/>
      <c r="ET890" s="104"/>
      <c r="EU890" s="104"/>
      <c r="EV890" s="104"/>
      <c r="EW890" s="104"/>
      <c r="EX890" s="104"/>
      <c r="EY890" s="104"/>
      <c r="EZ890" s="104"/>
      <c r="FA890" s="104"/>
      <c r="FB890" s="104"/>
      <c r="FC890" s="104"/>
      <c r="FD890" s="104"/>
      <c r="FE890" s="104"/>
      <c r="FF890" s="104"/>
      <c r="FG890" s="104"/>
      <c r="FH890" s="104"/>
      <c r="FI890" s="104"/>
      <c r="FJ890" s="104"/>
      <c r="FK890" s="104"/>
      <c r="FL890" s="104"/>
      <c r="FM890" s="104"/>
      <c r="FN890" s="104"/>
      <c r="FO890" s="104"/>
      <c r="FP890" s="104"/>
      <c r="FQ890" s="104"/>
      <c r="FR890" s="104"/>
      <c r="FS890" s="104"/>
      <c r="FT890" s="104"/>
      <c r="FU890" s="104"/>
      <c r="FV890" s="104"/>
      <c r="FW890" s="104"/>
      <c r="FX890" s="104"/>
      <c r="FY890" s="104"/>
      <c r="FZ890" s="104"/>
      <c r="GA890" s="104"/>
      <c r="GB890" s="104"/>
      <c r="GC890" s="104"/>
      <c r="GD890" s="104"/>
      <c r="GE890" s="104"/>
      <c r="GF890" s="104"/>
      <c r="GG890" s="104"/>
      <c r="GH890" s="104"/>
      <c r="GI890" s="104"/>
      <c r="GJ890" s="104"/>
      <c r="GK890" s="104"/>
      <c r="GL890" s="104"/>
      <c r="GM890" s="104"/>
      <c r="GN890" s="104"/>
      <c r="GO890" s="104"/>
      <c r="GP890" s="104"/>
      <c r="GQ890" s="104"/>
      <c r="GR890" s="104"/>
      <c r="GS890" s="104"/>
      <c r="GT890" s="104"/>
    </row>
    <row r="891" spans="8:202" s="6" customFormat="1">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c r="AJ891" s="104"/>
      <c r="AK891" s="104"/>
      <c r="AL891" s="104"/>
      <c r="AM891" s="104"/>
      <c r="AN891" s="104"/>
      <c r="AO891" s="104"/>
      <c r="AP891" s="104"/>
      <c r="AQ891" s="104"/>
      <c r="AR891" s="104"/>
      <c r="AS891" s="104"/>
      <c r="AT891" s="104"/>
      <c r="AU891" s="104"/>
      <c r="AV891" s="104"/>
      <c r="AW891" s="104"/>
      <c r="AX891" s="104"/>
      <c r="AY891" s="104"/>
      <c r="AZ891" s="104"/>
      <c r="BA891" s="104"/>
      <c r="BB891" s="104"/>
      <c r="BC891" s="104"/>
      <c r="BD891" s="104"/>
      <c r="BE891" s="104"/>
      <c r="BF891" s="104"/>
      <c r="BG891" s="104"/>
      <c r="BH891" s="104"/>
      <c r="BI891" s="104"/>
      <c r="BJ891" s="104"/>
      <c r="BK891" s="104"/>
      <c r="BL891" s="104"/>
      <c r="BM891" s="104"/>
      <c r="BN891" s="104"/>
      <c r="BO891" s="104"/>
      <c r="BP891" s="104"/>
      <c r="BQ891" s="104"/>
      <c r="BR891" s="104"/>
      <c r="BS891" s="104"/>
      <c r="BT891" s="104"/>
      <c r="BU891" s="104"/>
      <c r="BV891" s="104"/>
      <c r="BW891" s="104"/>
      <c r="BX891" s="104"/>
      <c r="BY891" s="104"/>
      <c r="BZ891" s="104"/>
      <c r="CA891" s="104"/>
      <c r="CB891" s="104"/>
      <c r="CC891" s="104"/>
      <c r="CD891" s="104"/>
      <c r="CE891" s="104"/>
      <c r="CF891" s="104"/>
      <c r="CG891" s="104"/>
      <c r="CH891" s="104"/>
      <c r="CI891" s="104"/>
      <c r="CJ891" s="104"/>
      <c r="CK891" s="104"/>
      <c r="CL891" s="104"/>
      <c r="CM891" s="104"/>
      <c r="CN891" s="104"/>
      <c r="CO891" s="104"/>
      <c r="CP891" s="104"/>
      <c r="CQ891" s="104"/>
      <c r="CR891" s="104"/>
      <c r="CS891" s="104"/>
      <c r="CT891" s="104"/>
      <c r="CU891" s="104"/>
      <c r="CV891" s="104"/>
      <c r="CW891" s="104"/>
      <c r="CX891" s="104"/>
      <c r="CY891" s="104"/>
      <c r="CZ891" s="104"/>
      <c r="DA891" s="104"/>
      <c r="DB891" s="104"/>
      <c r="DC891" s="104"/>
      <c r="DD891" s="104"/>
      <c r="DE891" s="104"/>
      <c r="DF891" s="104"/>
      <c r="DG891" s="104"/>
      <c r="DH891" s="104"/>
      <c r="DI891" s="104"/>
      <c r="DJ891" s="104"/>
      <c r="DK891" s="104"/>
      <c r="DL891" s="104"/>
      <c r="DM891" s="104"/>
      <c r="DN891" s="104"/>
      <c r="DO891" s="104"/>
      <c r="DP891" s="104"/>
      <c r="DQ891" s="104"/>
      <c r="DR891" s="104"/>
      <c r="DS891" s="104"/>
      <c r="DT891" s="104"/>
      <c r="DU891" s="104"/>
      <c r="DV891" s="104"/>
      <c r="DW891" s="104"/>
      <c r="DX891" s="104"/>
      <c r="DY891" s="104"/>
      <c r="DZ891" s="104"/>
      <c r="EA891" s="104"/>
      <c r="EB891" s="104"/>
      <c r="EC891" s="104"/>
      <c r="ED891" s="104"/>
      <c r="EE891" s="104"/>
      <c r="EF891" s="104"/>
      <c r="EG891" s="104"/>
      <c r="EH891" s="104"/>
      <c r="EI891" s="104"/>
      <c r="EJ891" s="104"/>
      <c r="EK891" s="104"/>
      <c r="EL891" s="104"/>
      <c r="EM891" s="104"/>
      <c r="EN891" s="104"/>
      <c r="EO891" s="104"/>
      <c r="EP891" s="104"/>
      <c r="EQ891" s="104"/>
      <c r="ER891" s="104"/>
      <c r="ES891" s="104"/>
      <c r="ET891" s="104"/>
      <c r="EU891" s="104"/>
      <c r="EV891" s="104"/>
      <c r="EW891" s="104"/>
      <c r="EX891" s="104"/>
      <c r="EY891" s="104"/>
      <c r="EZ891" s="104"/>
      <c r="FA891" s="104"/>
      <c r="FB891" s="104"/>
      <c r="FC891" s="104"/>
      <c r="FD891" s="104"/>
      <c r="FE891" s="104"/>
      <c r="FF891" s="104"/>
      <c r="FG891" s="104"/>
      <c r="FH891" s="104"/>
      <c r="FI891" s="104"/>
      <c r="FJ891" s="104"/>
      <c r="FK891" s="104"/>
      <c r="FL891" s="104"/>
      <c r="FM891" s="104"/>
      <c r="FN891" s="104"/>
      <c r="FO891" s="104"/>
      <c r="FP891" s="104"/>
      <c r="FQ891" s="104"/>
      <c r="FR891" s="104"/>
      <c r="FS891" s="104"/>
      <c r="FT891" s="104"/>
      <c r="FU891" s="104"/>
      <c r="FV891" s="104"/>
      <c r="FW891" s="104"/>
      <c r="FX891" s="104"/>
      <c r="FY891" s="104"/>
      <c r="FZ891" s="104"/>
      <c r="GA891" s="104"/>
      <c r="GB891" s="104"/>
      <c r="GC891" s="104"/>
      <c r="GD891" s="104"/>
      <c r="GE891" s="104"/>
      <c r="GF891" s="104"/>
      <c r="GG891" s="104"/>
      <c r="GH891" s="104"/>
      <c r="GI891" s="104"/>
      <c r="GJ891" s="104"/>
      <c r="GK891" s="104"/>
      <c r="GL891" s="104"/>
      <c r="GM891" s="104"/>
      <c r="GN891" s="104"/>
      <c r="GO891" s="104"/>
      <c r="GP891" s="104"/>
      <c r="GQ891" s="104"/>
      <c r="GR891" s="104"/>
      <c r="GS891" s="104"/>
      <c r="GT891" s="104"/>
    </row>
    <row r="892" spans="8:202" s="6" customFormat="1">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c r="AG892" s="104"/>
      <c r="AH892" s="104"/>
      <c r="AI892" s="104"/>
      <c r="AJ892" s="104"/>
      <c r="AK892" s="104"/>
      <c r="AL892" s="104"/>
      <c r="AM892" s="104"/>
      <c r="AN892" s="104"/>
      <c r="AO892" s="104"/>
      <c r="AP892" s="104"/>
      <c r="AQ892" s="104"/>
      <c r="AR892" s="104"/>
      <c r="AS892" s="104"/>
      <c r="AT892" s="104"/>
      <c r="AU892" s="104"/>
      <c r="AV892" s="104"/>
      <c r="AW892" s="104"/>
      <c r="AX892" s="104"/>
      <c r="AY892" s="104"/>
      <c r="AZ892" s="104"/>
      <c r="BA892" s="104"/>
      <c r="BB892" s="104"/>
      <c r="BC892" s="104"/>
      <c r="BD892" s="104"/>
      <c r="BE892" s="104"/>
      <c r="BF892" s="104"/>
      <c r="BG892" s="104"/>
      <c r="BH892" s="104"/>
      <c r="BI892" s="104"/>
      <c r="BJ892" s="104"/>
      <c r="BK892" s="104"/>
      <c r="BL892" s="104"/>
      <c r="BM892" s="104"/>
      <c r="BN892" s="104"/>
      <c r="BO892" s="104"/>
      <c r="BP892" s="104"/>
      <c r="BQ892" s="104"/>
      <c r="BR892" s="104"/>
      <c r="BS892" s="104"/>
      <c r="BT892" s="104"/>
      <c r="BU892" s="104"/>
      <c r="BV892" s="104"/>
      <c r="BW892" s="104"/>
      <c r="BX892" s="104"/>
      <c r="BY892" s="104"/>
      <c r="BZ892" s="104"/>
      <c r="CA892" s="104"/>
      <c r="CB892" s="104"/>
      <c r="CC892" s="104"/>
      <c r="CD892" s="104"/>
      <c r="CE892" s="104"/>
      <c r="CF892" s="104"/>
      <c r="CG892" s="104"/>
      <c r="CH892" s="104"/>
      <c r="CI892" s="104"/>
      <c r="CJ892" s="104"/>
      <c r="CK892" s="104"/>
      <c r="CL892" s="104"/>
      <c r="CM892" s="104"/>
      <c r="CN892" s="104"/>
      <c r="CO892" s="104"/>
      <c r="CP892" s="104"/>
      <c r="CQ892" s="104"/>
      <c r="CR892" s="104"/>
      <c r="CS892" s="104"/>
      <c r="CT892" s="104"/>
      <c r="CU892" s="104"/>
      <c r="CV892" s="104"/>
      <c r="CW892" s="104"/>
      <c r="CX892" s="104"/>
      <c r="CY892" s="104"/>
      <c r="CZ892" s="104"/>
      <c r="DA892" s="104"/>
      <c r="DB892" s="104"/>
      <c r="DC892" s="104"/>
      <c r="DD892" s="104"/>
      <c r="DE892" s="104"/>
      <c r="DF892" s="104"/>
      <c r="DG892" s="104"/>
      <c r="DH892" s="104"/>
      <c r="DI892" s="104"/>
      <c r="DJ892" s="104"/>
      <c r="DK892" s="104"/>
      <c r="DL892" s="104"/>
      <c r="DM892" s="104"/>
      <c r="DN892" s="104"/>
      <c r="DO892" s="104"/>
      <c r="DP892" s="104"/>
      <c r="DQ892" s="104"/>
      <c r="DR892" s="104"/>
      <c r="DS892" s="104"/>
      <c r="DT892" s="104"/>
      <c r="DU892" s="104"/>
      <c r="DV892" s="104"/>
      <c r="DW892" s="104"/>
      <c r="DX892" s="104"/>
      <c r="DY892" s="104"/>
      <c r="DZ892" s="104"/>
      <c r="EA892" s="104"/>
      <c r="EB892" s="104"/>
      <c r="EC892" s="104"/>
      <c r="ED892" s="104"/>
      <c r="EE892" s="104"/>
      <c r="EF892" s="104"/>
      <c r="EG892" s="104"/>
      <c r="EH892" s="104"/>
      <c r="EI892" s="104"/>
      <c r="EJ892" s="104"/>
      <c r="EK892" s="104"/>
      <c r="EL892" s="104"/>
      <c r="EM892" s="104"/>
      <c r="EN892" s="104"/>
      <c r="EO892" s="104"/>
      <c r="EP892" s="104"/>
      <c r="EQ892" s="104"/>
      <c r="ER892" s="104"/>
      <c r="ES892" s="104"/>
      <c r="ET892" s="104"/>
      <c r="EU892" s="104"/>
      <c r="EV892" s="104"/>
      <c r="EW892" s="104"/>
      <c r="EX892" s="104"/>
      <c r="EY892" s="104"/>
      <c r="EZ892" s="104"/>
      <c r="FA892" s="104"/>
      <c r="FB892" s="104"/>
      <c r="FC892" s="104"/>
      <c r="FD892" s="104"/>
      <c r="FE892" s="104"/>
      <c r="FF892" s="104"/>
      <c r="FG892" s="104"/>
      <c r="FH892" s="104"/>
      <c r="FI892" s="104"/>
      <c r="FJ892" s="104"/>
      <c r="FK892" s="104"/>
      <c r="FL892" s="104"/>
      <c r="FM892" s="104"/>
      <c r="FN892" s="104"/>
      <c r="FO892" s="104"/>
      <c r="FP892" s="104"/>
      <c r="FQ892" s="104"/>
      <c r="FR892" s="104"/>
      <c r="FS892" s="104"/>
      <c r="FT892" s="104"/>
      <c r="FU892" s="104"/>
      <c r="FV892" s="104"/>
      <c r="FW892" s="104"/>
      <c r="FX892" s="104"/>
      <c r="FY892" s="104"/>
      <c r="FZ892" s="104"/>
      <c r="GA892" s="104"/>
      <c r="GB892" s="104"/>
      <c r="GC892" s="104"/>
      <c r="GD892" s="104"/>
      <c r="GE892" s="104"/>
      <c r="GF892" s="104"/>
      <c r="GG892" s="104"/>
      <c r="GH892" s="104"/>
      <c r="GI892" s="104"/>
      <c r="GJ892" s="104"/>
      <c r="GK892" s="104"/>
      <c r="GL892" s="104"/>
      <c r="GM892" s="104"/>
      <c r="GN892" s="104"/>
      <c r="GO892" s="104"/>
      <c r="GP892" s="104"/>
      <c r="GQ892" s="104"/>
      <c r="GR892" s="104"/>
      <c r="GS892" s="104"/>
      <c r="GT892" s="104"/>
    </row>
    <row r="893" spans="8:202" s="6" customFormat="1">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c r="AG893" s="104"/>
      <c r="AH893" s="104"/>
      <c r="AI893" s="104"/>
      <c r="AJ893" s="104"/>
      <c r="AK893" s="104"/>
      <c r="AL893" s="104"/>
      <c r="AM893" s="104"/>
      <c r="AN893" s="104"/>
      <c r="AO893" s="104"/>
      <c r="AP893" s="104"/>
      <c r="AQ893" s="104"/>
      <c r="AR893" s="104"/>
      <c r="AS893" s="104"/>
      <c r="AT893" s="104"/>
      <c r="AU893" s="104"/>
      <c r="AV893" s="104"/>
      <c r="AW893" s="104"/>
      <c r="AX893" s="104"/>
      <c r="AY893" s="104"/>
      <c r="AZ893" s="104"/>
      <c r="BA893" s="104"/>
      <c r="BB893" s="104"/>
      <c r="BC893" s="104"/>
      <c r="BD893" s="104"/>
      <c r="BE893" s="104"/>
      <c r="BF893" s="104"/>
      <c r="BG893" s="104"/>
      <c r="BH893" s="104"/>
      <c r="BI893" s="104"/>
      <c r="BJ893" s="104"/>
      <c r="BK893" s="104"/>
      <c r="BL893" s="104"/>
      <c r="BM893" s="104"/>
      <c r="BN893" s="104"/>
      <c r="BO893" s="104"/>
      <c r="BP893" s="104"/>
      <c r="BQ893" s="104"/>
      <c r="BR893" s="104"/>
      <c r="BS893" s="104"/>
      <c r="BT893" s="104"/>
      <c r="BU893" s="104"/>
      <c r="BV893" s="104"/>
      <c r="BW893" s="104"/>
      <c r="BX893" s="104"/>
      <c r="BY893" s="104"/>
      <c r="BZ893" s="104"/>
      <c r="CA893" s="104"/>
      <c r="CB893" s="104"/>
      <c r="CC893" s="104"/>
      <c r="CD893" s="104"/>
      <c r="CE893" s="104"/>
      <c r="CF893" s="104"/>
      <c r="CG893" s="104"/>
      <c r="CH893" s="104"/>
      <c r="CI893" s="104"/>
      <c r="CJ893" s="104"/>
      <c r="CK893" s="104"/>
      <c r="CL893" s="104"/>
      <c r="CM893" s="104"/>
      <c r="CN893" s="104"/>
      <c r="CO893" s="104"/>
      <c r="CP893" s="104"/>
      <c r="CQ893" s="104"/>
      <c r="CR893" s="104"/>
      <c r="CS893" s="104"/>
      <c r="CT893" s="104"/>
      <c r="CU893" s="104"/>
      <c r="CV893" s="104"/>
      <c r="CW893" s="104"/>
      <c r="CX893" s="104"/>
      <c r="CY893" s="104"/>
      <c r="CZ893" s="104"/>
      <c r="DA893" s="104"/>
      <c r="DB893" s="104"/>
      <c r="DC893" s="104"/>
      <c r="DD893" s="104"/>
      <c r="DE893" s="104"/>
      <c r="DF893" s="104"/>
      <c r="DG893" s="104"/>
      <c r="DH893" s="104"/>
      <c r="DI893" s="104"/>
      <c r="DJ893" s="104"/>
      <c r="DK893" s="104"/>
      <c r="DL893" s="104"/>
      <c r="DM893" s="104"/>
      <c r="DN893" s="104"/>
      <c r="DO893" s="104"/>
      <c r="DP893" s="104"/>
      <c r="DQ893" s="104"/>
      <c r="DR893" s="104"/>
      <c r="DS893" s="104"/>
      <c r="DT893" s="104"/>
      <c r="DU893" s="104"/>
      <c r="DV893" s="104"/>
      <c r="DW893" s="104"/>
      <c r="DX893" s="104"/>
      <c r="DY893" s="104"/>
      <c r="DZ893" s="104"/>
      <c r="EA893" s="104"/>
      <c r="EB893" s="104"/>
      <c r="EC893" s="104"/>
      <c r="ED893" s="104"/>
      <c r="EE893" s="104"/>
      <c r="EF893" s="104"/>
      <c r="EG893" s="104"/>
      <c r="EH893" s="104"/>
      <c r="EI893" s="104"/>
      <c r="EJ893" s="104"/>
      <c r="EK893" s="104"/>
      <c r="EL893" s="104"/>
      <c r="EM893" s="104"/>
      <c r="EN893" s="104"/>
      <c r="EO893" s="104"/>
      <c r="EP893" s="104"/>
      <c r="EQ893" s="104"/>
      <c r="ER893" s="104"/>
      <c r="ES893" s="104"/>
      <c r="ET893" s="104"/>
      <c r="EU893" s="104"/>
      <c r="EV893" s="104"/>
      <c r="EW893" s="104"/>
      <c r="EX893" s="104"/>
      <c r="EY893" s="104"/>
      <c r="EZ893" s="104"/>
      <c r="FA893" s="104"/>
      <c r="FB893" s="104"/>
      <c r="FC893" s="104"/>
      <c r="FD893" s="104"/>
      <c r="FE893" s="104"/>
      <c r="FF893" s="104"/>
      <c r="FG893" s="104"/>
      <c r="FH893" s="104"/>
      <c r="FI893" s="104"/>
      <c r="FJ893" s="104"/>
      <c r="FK893" s="104"/>
      <c r="FL893" s="104"/>
      <c r="FM893" s="104"/>
      <c r="FN893" s="104"/>
      <c r="FO893" s="104"/>
      <c r="FP893" s="104"/>
      <c r="FQ893" s="104"/>
      <c r="FR893" s="104"/>
      <c r="FS893" s="104"/>
      <c r="FT893" s="104"/>
      <c r="FU893" s="104"/>
      <c r="FV893" s="104"/>
      <c r="FW893" s="104"/>
      <c r="FX893" s="104"/>
      <c r="FY893" s="104"/>
      <c r="FZ893" s="104"/>
      <c r="GA893" s="104"/>
      <c r="GB893" s="104"/>
      <c r="GC893" s="104"/>
      <c r="GD893" s="104"/>
      <c r="GE893" s="104"/>
      <c r="GF893" s="104"/>
      <c r="GG893" s="104"/>
      <c r="GH893" s="104"/>
      <c r="GI893" s="104"/>
      <c r="GJ893" s="104"/>
      <c r="GK893" s="104"/>
      <c r="GL893" s="104"/>
      <c r="GM893" s="104"/>
      <c r="GN893" s="104"/>
      <c r="GO893" s="104"/>
      <c r="GP893" s="104"/>
      <c r="GQ893" s="104"/>
      <c r="GR893" s="104"/>
      <c r="GS893" s="104"/>
      <c r="GT893" s="104"/>
    </row>
    <row r="894" spans="8:202" s="6" customFormat="1">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c r="AG894" s="104"/>
      <c r="AH894" s="104"/>
      <c r="AI894" s="104"/>
      <c r="AJ894" s="104"/>
      <c r="AK894" s="104"/>
      <c r="AL894" s="104"/>
      <c r="AM894" s="104"/>
      <c r="AN894" s="104"/>
      <c r="AO894" s="104"/>
      <c r="AP894" s="104"/>
      <c r="AQ894" s="104"/>
      <c r="AR894" s="104"/>
      <c r="AS894" s="104"/>
      <c r="AT894" s="104"/>
      <c r="AU894" s="104"/>
      <c r="AV894" s="104"/>
      <c r="AW894" s="104"/>
      <c r="AX894" s="104"/>
      <c r="AY894" s="104"/>
      <c r="AZ894" s="104"/>
      <c r="BA894" s="104"/>
      <c r="BB894" s="104"/>
      <c r="BC894" s="104"/>
      <c r="BD894" s="104"/>
      <c r="BE894" s="104"/>
      <c r="BF894" s="104"/>
      <c r="BG894" s="104"/>
      <c r="BH894" s="104"/>
      <c r="BI894" s="104"/>
      <c r="BJ894" s="104"/>
      <c r="BK894" s="104"/>
      <c r="BL894" s="104"/>
      <c r="BM894" s="104"/>
      <c r="BN894" s="104"/>
      <c r="BO894" s="104"/>
      <c r="BP894" s="104"/>
      <c r="BQ894" s="104"/>
      <c r="BR894" s="104"/>
      <c r="BS894" s="104"/>
      <c r="BT894" s="104"/>
      <c r="BU894" s="104"/>
      <c r="BV894" s="104"/>
      <c r="BW894" s="104"/>
      <c r="BX894" s="104"/>
      <c r="BY894" s="104"/>
      <c r="BZ894" s="104"/>
      <c r="CA894" s="104"/>
      <c r="CB894" s="104"/>
      <c r="CC894" s="104"/>
      <c r="CD894" s="104"/>
      <c r="CE894" s="104"/>
      <c r="CF894" s="104"/>
      <c r="CG894" s="104"/>
      <c r="CH894" s="104"/>
      <c r="CI894" s="104"/>
      <c r="CJ894" s="104"/>
      <c r="CK894" s="104"/>
      <c r="CL894" s="104"/>
      <c r="CM894" s="104"/>
      <c r="CN894" s="104"/>
      <c r="CO894" s="104"/>
      <c r="CP894" s="104"/>
      <c r="CQ894" s="104"/>
      <c r="CR894" s="104"/>
      <c r="CS894" s="104"/>
      <c r="CT894" s="104"/>
      <c r="CU894" s="104"/>
      <c r="CV894" s="104"/>
      <c r="CW894" s="104"/>
      <c r="CX894" s="104"/>
      <c r="CY894" s="104"/>
      <c r="CZ894" s="104"/>
      <c r="DA894" s="104"/>
      <c r="DB894" s="104"/>
      <c r="DC894" s="104"/>
      <c r="DD894" s="104"/>
      <c r="DE894" s="104"/>
      <c r="DF894" s="104"/>
      <c r="DG894" s="104"/>
      <c r="DH894" s="104"/>
      <c r="DI894" s="104"/>
      <c r="DJ894" s="104"/>
      <c r="DK894" s="104"/>
      <c r="DL894" s="104"/>
      <c r="DM894" s="104"/>
      <c r="DN894" s="104"/>
      <c r="DO894" s="104"/>
      <c r="DP894" s="104"/>
      <c r="DQ894" s="104"/>
      <c r="DR894" s="104"/>
      <c r="DS894" s="104"/>
      <c r="DT894" s="104"/>
      <c r="DU894" s="104"/>
      <c r="DV894" s="104"/>
      <c r="DW894" s="104"/>
      <c r="DX894" s="104"/>
      <c r="DY894" s="104"/>
      <c r="DZ894" s="104"/>
      <c r="EA894" s="104"/>
      <c r="EB894" s="104"/>
      <c r="EC894" s="104"/>
      <c r="ED894" s="104"/>
      <c r="EE894" s="104"/>
      <c r="EF894" s="104"/>
      <c r="EG894" s="104"/>
      <c r="EH894" s="104"/>
      <c r="EI894" s="104"/>
      <c r="EJ894" s="104"/>
      <c r="EK894" s="104"/>
      <c r="EL894" s="104"/>
      <c r="EM894" s="104"/>
      <c r="EN894" s="104"/>
      <c r="EO894" s="104"/>
      <c r="EP894" s="104"/>
      <c r="EQ894" s="104"/>
      <c r="ER894" s="104"/>
      <c r="ES894" s="104"/>
      <c r="ET894" s="104"/>
      <c r="EU894" s="104"/>
      <c r="EV894" s="104"/>
      <c r="EW894" s="104"/>
      <c r="EX894" s="104"/>
      <c r="EY894" s="104"/>
      <c r="EZ894" s="104"/>
      <c r="FA894" s="104"/>
      <c r="FB894" s="104"/>
      <c r="FC894" s="104"/>
      <c r="FD894" s="104"/>
      <c r="FE894" s="104"/>
      <c r="FF894" s="104"/>
      <c r="FG894" s="104"/>
      <c r="FH894" s="104"/>
      <c r="FI894" s="104"/>
      <c r="FJ894" s="104"/>
      <c r="FK894" s="104"/>
      <c r="FL894" s="104"/>
      <c r="FM894" s="104"/>
      <c r="FN894" s="104"/>
      <c r="FO894" s="104"/>
      <c r="FP894" s="104"/>
      <c r="FQ894" s="104"/>
      <c r="FR894" s="104"/>
      <c r="FS894" s="104"/>
      <c r="FT894" s="104"/>
      <c r="FU894" s="104"/>
      <c r="FV894" s="104"/>
      <c r="FW894" s="104"/>
      <c r="FX894" s="104"/>
      <c r="FY894" s="104"/>
      <c r="FZ894" s="104"/>
      <c r="GA894" s="104"/>
      <c r="GB894" s="104"/>
      <c r="GC894" s="104"/>
      <c r="GD894" s="104"/>
      <c r="GE894" s="104"/>
      <c r="GF894" s="104"/>
      <c r="GG894" s="104"/>
      <c r="GH894" s="104"/>
      <c r="GI894" s="104"/>
      <c r="GJ894" s="104"/>
      <c r="GK894" s="104"/>
      <c r="GL894" s="104"/>
      <c r="GM894" s="104"/>
      <c r="GN894" s="104"/>
      <c r="GO894" s="104"/>
      <c r="GP894" s="104"/>
      <c r="GQ894" s="104"/>
      <c r="GR894" s="104"/>
      <c r="GS894" s="104"/>
      <c r="GT894" s="104"/>
    </row>
    <row r="895" spans="8:202" s="6" customFormat="1">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4"/>
      <c r="AL895" s="104"/>
      <c r="AM895" s="104"/>
      <c r="AN895" s="104"/>
      <c r="AO895" s="104"/>
      <c r="AP895" s="104"/>
      <c r="AQ895" s="104"/>
      <c r="AR895" s="104"/>
      <c r="AS895" s="104"/>
      <c r="AT895" s="104"/>
      <c r="AU895" s="104"/>
      <c r="AV895" s="104"/>
      <c r="AW895" s="104"/>
      <c r="AX895" s="104"/>
      <c r="AY895" s="104"/>
      <c r="AZ895" s="104"/>
      <c r="BA895" s="104"/>
      <c r="BB895" s="104"/>
      <c r="BC895" s="104"/>
      <c r="BD895" s="104"/>
      <c r="BE895" s="104"/>
      <c r="BF895" s="104"/>
      <c r="BG895" s="104"/>
      <c r="BH895" s="104"/>
      <c r="BI895" s="104"/>
      <c r="BJ895" s="104"/>
      <c r="BK895" s="104"/>
      <c r="BL895" s="104"/>
      <c r="BM895" s="104"/>
      <c r="BN895" s="104"/>
      <c r="BO895" s="104"/>
      <c r="BP895" s="104"/>
      <c r="BQ895" s="104"/>
      <c r="BR895" s="104"/>
      <c r="BS895" s="104"/>
      <c r="BT895" s="104"/>
      <c r="BU895" s="104"/>
      <c r="BV895" s="104"/>
      <c r="BW895" s="104"/>
      <c r="BX895" s="104"/>
      <c r="BY895" s="104"/>
      <c r="BZ895" s="104"/>
      <c r="CA895" s="104"/>
      <c r="CB895" s="104"/>
      <c r="CC895" s="104"/>
      <c r="CD895" s="104"/>
      <c r="CE895" s="104"/>
      <c r="CF895" s="104"/>
      <c r="CG895" s="104"/>
      <c r="CH895" s="104"/>
      <c r="CI895" s="104"/>
      <c r="CJ895" s="104"/>
      <c r="CK895" s="104"/>
      <c r="CL895" s="104"/>
      <c r="CM895" s="104"/>
      <c r="CN895" s="104"/>
      <c r="CO895" s="104"/>
      <c r="CP895" s="104"/>
      <c r="CQ895" s="104"/>
      <c r="CR895" s="104"/>
      <c r="CS895" s="104"/>
      <c r="CT895" s="104"/>
      <c r="CU895" s="104"/>
      <c r="CV895" s="104"/>
      <c r="CW895" s="104"/>
      <c r="CX895" s="104"/>
      <c r="CY895" s="104"/>
      <c r="CZ895" s="104"/>
      <c r="DA895" s="104"/>
      <c r="DB895" s="104"/>
      <c r="DC895" s="104"/>
      <c r="DD895" s="104"/>
      <c r="DE895" s="104"/>
      <c r="DF895" s="104"/>
      <c r="DG895" s="104"/>
      <c r="DH895" s="104"/>
      <c r="DI895" s="104"/>
      <c r="DJ895" s="104"/>
      <c r="DK895" s="104"/>
      <c r="DL895" s="104"/>
      <c r="DM895" s="104"/>
      <c r="DN895" s="104"/>
      <c r="DO895" s="104"/>
      <c r="DP895" s="104"/>
      <c r="DQ895" s="104"/>
      <c r="DR895" s="104"/>
      <c r="DS895" s="104"/>
      <c r="DT895" s="104"/>
      <c r="DU895" s="104"/>
      <c r="DV895" s="104"/>
      <c r="DW895" s="104"/>
      <c r="DX895" s="104"/>
      <c r="DY895" s="104"/>
      <c r="DZ895" s="104"/>
      <c r="EA895" s="104"/>
      <c r="EB895" s="104"/>
      <c r="EC895" s="104"/>
      <c r="ED895" s="104"/>
      <c r="EE895" s="104"/>
      <c r="EF895" s="104"/>
      <c r="EG895" s="104"/>
      <c r="EH895" s="104"/>
      <c r="EI895" s="104"/>
      <c r="EJ895" s="104"/>
      <c r="EK895" s="104"/>
      <c r="EL895" s="104"/>
      <c r="EM895" s="104"/>
      <c r="EN895" s="104"/>
      <c r="EO895" s="104"/>
      <c r="EP895" s="104"/>
      <c r="EQ895" s="104"/>
      <c r="ER895" s="104"/>
      <c r="ES895" s="104"/>
      <c r="ET895" s="104"/>
      <c r="EU895" s="104"/>
      <c r="EV895" s="104"/>
      <c r="EW895" s="104"/>
      <c r="EX895" s="104"/>
      <c r="EY895" s="104"/>
      <c r="EZ895" s="104"/>
      <c r="FA895" s="104"/>
      <c r="FB895" s="104"/>
      <c r="FC895" s="104"/>
      <c r="FD895" s="104"/>
      <c r="FE895" s="104"/>
      <c r="FF895" s="104"/>
      <c r="FG895" s="104"/>
      <c r="FH895" s="104"/>
      <c r="FI895" s="104"/>
      <c r="FJ895" s="104"/>
      <c r="FK895" s="104"/>
      <c r="FL895" s="104"/>
      <c r="FM895" s="104"/>
      <c r="FN895" s="104"/>
      <c r="FO895" s="104"/>
      <c r="FP895" s="104"/>
      <c r="FQ895" s="104"/>
      <c r="FR895" s="104"/>
      <c r="FS895" s="104"/>
      <c r="FT895" s="104"/>
      <c r="FU895" s="104"/>
      <c r="FV895" s="104"/>
      <c r="FW895" s="104"/>
      <c r="FX895" s="104"/>
      <c r="FY895" s="104"/>
      <c r="FZ895" s="104"/>
      <c r="GA895" s="104"/>
      <c r="GB895" s="104"/>
      <c r="GC895" s="104"/>
      <c r="GD895" s="104"/>
      <c r="GE895" s="104"/>
      <c r="GF895" s="104"/>
      <c r="GG895" s="104"/>
      <c r="GH895" s="104"/>
      <c r="GI895" s="104"/>
      <c r="GJ895" s="104"/>
      <c r="GK895" s="104"/>
      <c r="GL895" s="104"/>
      <c r="GM895" s="104"/>
      <c r="GN895" s="104"/>
      <c r="GO895" s="104"/>
      <c r="GP895" s="104"/>
      <c r="GQ895" s="104"/>
      <c r="GR895" s="104"/>
      <c r="GS895" s="104"/>
      <c r="GT895" s="104"/>
    </row>
    <row r="896" spans="8:202" s="6" customFormat="1">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c r="AJ896" s="104"/>
      <c r="AK896" s="104"/>
      <c r="AL896" s="104"/>
      <c r="AM896" s="104"/>
      <c r="AN896" s="104"/>
      <c r="AO896" s="104"/>
      <c r="AP896" s="104"/>
      <c r="AQ896" s="104"/>
      <c r="AR896" s="104"/>
      <c r="AS896" s="104"/>
      <c r="AT896" s="104"/>
      <c r="AU896" s="104"/>
      <c r="AV896" s="104"/>
      <c r="AW896" s="104"/>
      <c r="AX896" s="104"/>
      <c r="AY896" s="104"/>
      <c r="AZ896" s="104"/>
      <c r="BA896" s="104"/>
      <c r="BB896" s="104"/>
      <c r="BC896" s="104"/>
      <c r="BD896" s="104"/>
      <c r="BE896" s="104"/>
      <c r="BF896" s="104"/>
      <c r="BG896" s="104"/>
      <c r="BH896" s="104"/>
      <c r="BI896" s="104"/>
      <c r="BJ896" s="104"/>
      <c r="BK896" s="104"/>
      <c r="BL896" s="104"/>
      <c r="BM896" s="104"/>
      <c r="BN896" s="104"/>
      <c r="BO896" s="104"/>
      <c r="BP896" s="104"/>
      <c r="BQ896" s="104"/>
      <c r="BR896" s="104"/>
      <c r="BS896" s="104"/>
      <c r="BT896" s="104"/>
      <c r="BU896" s="104"/>
      <c r="BV896" s="104"/>
      <c r="BW896" s="104"/>
      <c r="BX896" s="104"/>
      <c r="BY896" s="104"/>
      <c r="BZ896" s="104"/>
      <c r="CA896" s="104"/>
      <c r="CB896" s="104"/>
      <c r="CC896" s="104"/>
      <c r="CD896" s="104"/>
      <c r="CE896" s="104"/>
      <c r="CF896" s="104"/>
      <c r="CG896" s="104"/>
      <c r="CH896" s="104"/>
      <c r="CI896" s="104"/>
      <c r="CJ896" s="104"/>
      <c r="CK896" s="104"/>
      <c r="CL896" s="104"/>
      <c r="CM896" s="104"/>
      <c r="CN896" s="104"/>
      <c r="CO896" s="104"/>
      <c r="CP896" s="104"/>
      <c r="CQ896" s="104"/>
      <c r="CR896" s="104"/>
      <c r="CS896" s="104"/>
      <c r="CT896" s="104"/>
      <c r="CU896" s="104"/>
      <c r="CV896" s="104"/>
      <c r="CW896" s="104"/>
      <c r="CX896" s="104"/>
      <c r="CY896" s="104"/>
      <c r="CZ896" s="104"/>
      <c r="DA896" s="104"/>
      <c r="DB896" s="104"/>
      <c r="DC896" s="104"/>
      <c r="DD896" s="104"/>
      <c r="DE896" s="104"/>
      <c r="DF896" s="104"/>
      <c r="DG896" s="104"/>
      <c r="DH896" s="104"/>
      <c r="DI896" s="104"/>
      <c r="DJ896" s="104"/>
      <c r="DK896" s="104"/>
      <c r="DL896" s="104"/>
      <c r="DM896" s="104"/>
      <c r="DN896" s="104"/>
      <c r="DO896" s="104"/>
      <c r="DP896" s="104"/>
      <c r="DQ896" s="104"/>
      <c r="DR896" s="104"/>
      <c r="DS896" s="104"/>
      <c r="DT896" s="104"/>
      <c r="DU896" s="104"/>
      <c r="DV896" s="104"/>
      <c r="DW896" s="104"/>
      <c r="DX896" s="104"/>
      <c r="DY896" s="104"/>
      <c r="DZ896" s="104"/>
      <c r="EA896" s="104"/>
      <c r="EB896" s="104"/>
      <c r="EC896" s="104"/>
      <c r="ED896" s="104"/>
      <c r="EE896" s="104"/>
      <c r="EF896" s="104"/>
      <c r="EG896" s="104"/>
      <c r="EH896" s="104"/>
      <c r="EI896" s="104"/>
      <c r="EJ896" s="104"/>
      <c r="EK896" s="104"/>
      <c r="EL896" s="104"/>
      <c r="EM896" s="104"/>
      <c r="EN896" s="104"/>
      <c r="EO896" s="104"/>
      <c r="EP896" s="104"/>
      <c r="EQ896" s="104"/>
      <c r="ER896" s="104"/>
      <c r="ES896" s="104"/>
      <c r="ET896" s="104"/>
      <c r="EU896" s="104"/>
      <c r="EV896" s="104"/>
      <c r="EW896" s="104"/>
      <c r="EX896" s="104"/>
      <c r="EY896" s="104"/>
      <c r="EZ896" s="104"/>
      <c r="FA896" s="104"/>
      <c r="FB896" s="104"/>
      <c r="FC896" s="104"/>
      <c r="FD896" s="104"/>
      <c r="FE896" s="104"/>
      <c r="FF896" s="104"/>
      <c r="FG896" s="104"/>
      <c r="FH896" s="104"/>
      <c r="FI896" s="104"/>
      <c r="FJ896" s="104"/>
      <c r="FK896" s="104"/>
      <c r="FL896" s="104"/>
      <c r="FM896" s="104"/>
      <c r="FN896" s="104"/>
      <c r="FO896" s="104"/>
      <c r="FP896" s="104"/>
      <c r="FQ896" s="104"/>
      <c r="FR896" s="104"/>
      <c r="FS896" s="104"/>
      <c r="FT896" s="104"/>
      <c r="FU896" s="104"/>
      <c r="FV896" s="104"/>
      <c r="FW896" s="104"/>
      <c r="FX896" s="104"/>
      <c r="FY896" s="104"/>
      <c r="FZ896" s="104"/>
      <c r="GA896" s="104"/>
      <c r="GB896" s="104"/>
      <c r="GC896" s="104"/>
      <c r="GD896" s="104"/>
      <c r="GE896" s="104"/>
      <c r="GF896" s="104"/>
      <c r="GG896" s="104"/>
      <c r="GH896" s="104"/>
      <c r="GI896" s="104"/>
      <c r="GJ896" s="104"/>
      <c r="GK896" s="104"/>
      <c r="GL896" s="104"/>
      <c r="GM896" s="104"/>
      <c r="GN896" s="104"/>
      <c r="GO896" s="104"/>
      <c r="GP896" s="104"/>
      <c r="GQ896" s="104"/>
      <c r="GR896" s="104"/>
      <c r="GS896" s="104"/>
      <c r="GT896" s="104"/>
    </row>
    <row r="897" spans="8:202" s="6" customFormat="1">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4"/>
      <c r="AN897" s="104"/>
      <c r="AO897" s="104"/>
      <c r="AP897" s="104"/>
      <c r="AQ897" s="104"/>
      <c r="AR897" s="104"/>
      <c r="AS897" s="104"/>
      <c r="AT897" s="104"/>
      <c r="AU897" s="104"/>
      <c r="AV897" s="104"/>
      <c r="AW897" s="104"/>
      <c r="AX897" s="104"/>
      <c r="AY897" s="104"/>
      <c r="AZ897" s="104"/>
      <c r="BA897" s="104"/>
      <c r="BB897" s="104"/>
      <c r="BC897" s="104"/>
      <c r="BD897" s="104"/>
      <c r="BE897" s="104"/>
      <c r="BF897" s="104"/>
      <c r="BG897" s="104"/>
      <c r="BH897" s="104"/>
      <c r="BI897" s="104"/>
      <c r="BJ897" s="104"/>
      <c r="BK897" s="104"/>
      <c r="BL897" s="104"/>
      <c r="BM897" s="104"/>
      <c r="BN897" s="104"/>
      <c r="BO897" s="104"/>
      <c r="BP897" s="104"/>
      <c r="BQ897" s="104"/>
      <c r="BR897" s="104"/>
      <c r="BS897" s="104"/>
      <c r="BT897" s="104"/>
      <c r="BU897" s="104"/>
      <c r="BV897" s="104"/>
      <c r="BW897" s="104"/>
      <c r="BX897" s="104"/>
      <c r="BY897" s="104"/>
      <c r="BZ897" s="104"/>
      <c r="CA897" s="104"/>
      <c r="CB897" s="104"/>
      <c r="CC897" s="104"/>
      <c r="CD897" s="104"/>
      <c r="CE897" s="104"/>
      <c r="CF897" s="104"/>
      <c r="CG897" s="104"/>
      <c r="CH897" s="104"/>
      <c r="CI897" s="104"/>
      <c r="CJ897" s="104"/>
      <c r="CK897" s="104"/>
      <c r="CL897" s="104"/>
      <c r="CM897" s="104"/>
      <c r="CN897" s="104"/>
      <c r="CO897" s="104"/>
      <c r="CP897" s="104"/>
      <c r="CQ897" s="104"/>
      <c r="CR897" s="104"/>
      <c r="CS897" s="104"/>
      <c r="CT897" s="104"/>
      <c r="CU897" s="104"/>
      <c r="CV897" s="104"/>
      <c r="CW897" s="104"/>
      <c r="CX897" s="104"/>
      <c r="CY897" s="104"/>
      <c r="CZ897" s="104"/>
      <c r="DA897" s="104"/>
      <c r="DB897" s="104"/>
      <c r="DC897" s="104"/>
      <c r="DD897" s="104"/>
      <c r="DE897" s="104"/>
      <c r="DF897" s="104"/>
      <c r="DG897" s="104"/>
      <c r="DH897" s="104"/>
      <c r="DI897" s="104"/>
      <c r="DJ897" s="104"/>
      <c r="DK897" s="104"/>
      <c r="DL897" s="104"/>
      <c r="DM897" s="104"/>
      <c r="DN897" s="104"/>
      <c r="DO897" s="104"/>
      <c r="DP897" s="104"/>
      <c r="DQ897" s="104"/>
      <c r="DR897" s="104"/>
      <c r="DS897" s="104"/>
      <c r="DT897" s="104"/>
      <c r="DU897" s="104"/>
      <c r="DV897" s="104"/>
      <c r="DW897" s="104"/>
      <c r="DX897" s="104"/>
      <c r="DY897" s="104"/>
      <c r="DZ897" s="104"/>
      <c r="EA897" s="104"/>
      <c r="EB897" s="104"/>
      <c r="EC897" s="104"/>
      <c r="ED897" s="104"/>
      <c r="EE897" s="104"/>
      <c r="EF897" s="104"/>
      <c r="EG897" s="104"/>
      <c r="EH897" s="104"/>
      <c r="EI897" s="104"/>
      <c r="EJ897" s="104"/>
      <c r="EK897" s="104"/>
      <c r="EL897" s="104"/>
      <c r="EM897" s="104"/>
      <c r="EN897" s="104"/>
      <c r="EO897" s="104"/>
      <c r="EP897" s="104"/>
      <c r="EQ897" s="104"/>
      <c r="ER897" s="104"/>
      <c r="ES897" s="104"/>
      <c r="ET897" s="104"/>
      <c r="EU897" s="104"/>
      <c r="EV897" s="104"/>
      <c r="EW897" s="104"/>
      <c r="EX897" s="104"/>
      <c r="EY897" s="104"/>
      <c r="EZ897" s="104"/>
      <c r="FA897" s="104"/>
      <c r="FB897" s="104"/>
      <c r="FC897" s="104"/>
      <c r="FD897" s="104"/>
      <c r="FE897" s="104"/>
      <c r="FF897" s="104"/>
      <c r="FG897" s="104"/>
      <c r="FH897" s="104"/>
      <c r="FI897" s="104"/>
      <c r="FJ897" s="104"/>
      <c r="FK897" s="104"/>
      <c r="FL897" s="104"/>
      <c r="FM897" s="104"/>
      <c r="FN897" s="104"/>
      <c r="FO897" s="104"/>
      <c r="FP897" s="104"/>
      <c r="FQ897" s="104"/>
      <c r="FR897" s="104"/>
      <c r="FS897" s="104"/>
      <c r="FT897" s="104"/>
      <c r="FU897" s="104"/>
      <c r="FV897" s="104"/>
      <c r="FW897" s="104"/>
      <c r="FX897" s="104"/>
      <c r="FY897" s="104"/>
      <c r="FZ897" s="104"/>
      <c r="GA897" s="104"/>
      <c r="GB897" s="104"/>
      <c r="GC897" s="104"/>
      <c r="GD897" s="104"/>
      <c r="GE897" s="104"/>
      <c r="GF897" s="104"/>
      <c r="GG897" s="104"/>
      <c r="GH897" s="104"/>
      <c r="GI897" s="104"/>
      <c r="GJ897" s="104"/>
      <c r="GK897" s="104"/>
      <c r="GL897" s="104"/>
      <c r="GM897" s="104"/>
      <c r="GN897" s="104"/>
      <c r="GO897" s="104"/>
      <c r="GP897" s="104"/>
      <c r="GQ897" s="104"/>
      <c r="GR897" s="104"/>
      <c r="GS897" s="104"/>
      <c r="GT897" s="104"/>
    </row>
    <row r="898" spans="8:202" s="6" customFormat="1">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c r="AJ898" s="104"/>
      <c r="AK898" s="104"/>
      <c r="AL898" s="104"/>
      <c r="AM898" s="104"/>
      <c r="AN898" s="104"/>
      <c r="AO898" s="104"/>
      <c r="AP898" s="104"/>
      <c r="AQ898" s="104"/>
      <c r="AR898" s="104"/>
      <c r="AS898" s="104"/>
      <c r="AT898" s="104"/>
      <c r="AU898" s="104"/>
      <c r="AV898" s="104"/>
      <c r="AW898" s="104"/>
      <c r="AX898" s="104"/>
      <c r="AY898" s="104"/>
      <c r="AZ898" s="104"/>
      <c r="BA898" s="104"/>
      <c r="BB898" s="104"/>
      <c r="BC898" s="104"/>
      <c r="BD898" s="104"/>
      <c r="BE898" s="104"/>
      <c r="BF898" s="104"/>
      <c r="BG898" s="104"/>
      <c r="BH898" s="104"/>
      <c r="BI898" s="104"/>
      <c r="BJ898" s="104"/>
      <c r="BK898" s="104"/>
      <c r="BL898" s="104"/>
      <c r="BM898" s="104"/>
      <c r="BN898" s="104"/>
      <c r="BO898" s="104"/>
      <c r="BP898" s="104"/>
      <c r="BQ898" s="104"/>
      <c r="BR898" s="104"/>
      <c r="BS898" s="104"/>
      <c r="BT898" s="104"/>
      <c r="BU898" s="104"/>
      <c r="BV898" s="104"/>
      <c r="BW898" s="104"/>
      <c r="BX898" s="104"/>
      <c r="BY898" s="104"/>
      <c r="BZ898" s="104"/>
      <c r="CA898" s="104"/>
      <c r="CB898" s="104"/>
      <c r="CC898" s="104"/>
      <c r="CD898" s="104"/>
      <c r="CE898" s="104"/>
      <c r="CF898" s="104"/>
      <c r="CG898" s="104"/>
      <c r="CH898" s="104"/>
      <c r="CI898" s="104"/>
      <c r="CJ898" s="104"/>
      <c r="CK898" s="104"/>
      <c r="CL898" s="104"/>
      <c r="CM898" s="104"/>
      <c r="CN898" s="104"/>
      <c r="CO898" s="104"/>
      <c r="CP898" s="104"/>
      <c r="CQ898" s="104"/>
      <c r="CR898" s="104"/>
      <c r="CS898" s="104"/>
      <c r="CT898" s="104"/>
      <c r="CU898" s="104"/>
      <c r="CV898" s="104"/>
      <c r="CW898" s="104"/>
      <c r="CX898" s="104"/>
      <c r="CY898" s="104"/>
      <c r="CZ898" s="104"/>
      <c r="DA898" s="104"/>
      <c r="DB898" s="104"/>
      <c r="DC898" s="104"/>
      <c r="DD898" s="104"/>
      <c r="DE898" s="104"/>
      <c r="DF898" s="104"/>
      <c r="DG898" s="104"/>
      <c r="DH898" s="104"/>
      <c r="DI898" s="104"/>
      <c r="DJ898" s="104"/>
      <c r="DK898" s="104"/>
      <c r="DL898" s="104"/>
      <c r="DM898" s="104"/>
      <c r="DN898" s="104"/>
      <c r="DO898" s="104"/>
      <c r="DP898" s="104"/>
      <c r="DQ898" s="104"/>
      <c r="DR898" s="104"/>
      <c r="DS898" s="104"/>
      <c r="DT898" s="104"/>
      <c r="DU898" s="104"/>
      <c r="DV898" s="104"/>
      <c r="DW898" s="104"/>
      <c r="DX898" s="104"/>
      <c r="DY898" s="104"/>
      <c r="DZ898" s="104"/>
      <c r="EA898" s="104"/>
      <c r="EB898" s="104"/>
      <c r="EC898" s="104"/>
      <c r="ED898" s="104"/>
      <c r="EE898" s="104"/>
      <c r="EF898" s="104"/>
      <c r="EG898" s="104"/>
      <c r="EH898" s="104"/>
      <c r="EI898" s="104"/>
      <c r="EJ898" s="104"/>
      <c r="EK898" s="104"/>
      <c r="EL898" s="104"/>
      <c r="EM898" s="104"/>
      <c r="EN898" s="104"/>
      <c r="EO898" s="104"/>
      <c r="EP898" s="104"/>
      <c r="EQ898" s="104"/>
      <c r="ER898" s="104"/>
      <c r="ES898" s="104"/>
      <c r="ET898" s="104"/>
      <c r="EU898" s="104"/>
      <c r="EV898" s="104"/>
      <c r="EW898" s="104"/>
      <c r="EX898" s="104"/>
      <c r="EY898" s="104"/>
      <c r="EZ898" s="104"/>
      <c r="FA898" s="104"/>
      <c r="FB898" s="104"/>
      <c r="FC898" s="104"/>
      <c r="FD898" s="104"/>
      <c r="FE898" s="104"/>
      <c r="FF898" s="104"/>
      <c r="FG898" s="104"/>
      <c r="FH898" s="104"/>
      <c r="FI898" s="104"/>
      <c r="FJ898" s="104"/>
      <c r="FK898" s="104"/>
      <c r="FL898" s="104"/>
      <c r="FM898" s="104"/>
      <c r="FN898" s="104"/>
      <c r="FO898" s="104"/>
      <c r="FP898" s="104"/>
      <c r="FQ898" s="104"/>
      <c r="FR898" s="104"/>
      <c r="FS898" s="104"/>
      <c r="FT898" s="104"/>
      <c r="FU898" s="104"/>
      <c r="FV898" s="104"/>
      <c r="FW898" s="104"/>
      <c r="FX898" s="104"/>
      <c r="FY898" s="104"/>
      <c r="FZ898" s="104"/>
      <c r="GA898" s="104"/>
      <c r="GB898" s="104"/>
      <c r="GC898" s="104"/>
      <c r="GD898" s="104"/>
      <c r="GE898" s="104"/>
      <c r="GF898" s="104"/>
      <c r="GG898" s="104"/>
      <c r="GH898" s="104"/>
      <c r="GI898" s="104"/>
      <c r="GJ898" s="104"/>
      <c r="GK898" s="104"/>
      <c r="GL898" s="104"/>
      <c r="GM898" s="104"/>
      <c r="GN898" s="104"/>
      <c r="GO898" s="104"/>
      <c r="GP898" s="104"/>
      <c r="GQ898" s="104"/>
      <c r="GR898" s="104"/>
      <c r="GS898" s="104"/>
      <c r="GT898" s="104"/>
    </row>
    <row r="899" spans="8:202" s="6" customFormat="1">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c r="AJ899" s="104"/>
      <c r="AK899" s="104"/>
      <c r="AL899" s="104"/>
      <c r="AM899" s="104"/>
      <c r="AN899" s="104"/>
      <c r="AO899" s="104"/>
      <c r="AP899" s="104"/>
      <c r="AQ899" s="104"/>
      <c r="AR899" s="104"/>
      <c r="AS899" s="104"/>
      <c r="AT899" s="104"/>
      <c r="AU899" s="104"/>
      <c r="AV899" s="104"/>
      <c r="AW899" s="104"/>
      <c r="AX899" s="104"/>
      <c r="AY899" s="104"/>
      <c r="AZ899" s="104"/>
      <c r="BA899" s="104"/>
      <c r="BB899" s="104"/>
      <c r="BC899" s="104"/>
      <c r="BD899" s="104"/>
      <c r="BE899" s="104"/>
      <c r="BF899" s="104"/>
      <c r="BG899" s="104"/>
      <c r="BH899" s="104"/>
      <c r="BI899" s="104"/>
      <c r="BJ899" s="104"/>
      <c r="BK899" s="104"/>
      <c r="BL899" s="104"/>
      <c r="BM899" s="104"/>
      <c r="BN899" s="104"/>
      <c r="BO899" s="104"/>
      <c r="BP899" s="104"/>
      <c r="BQ899" s="104"/>
      <c r="BR899" s="104"/>
      <c r="BS899" s="104"/>
      <c r="BT899" s="104"/>
      <c r="BU899" s="104"/>
      <c r="BV899" s="104"/>
      <c r="BW899" s="104"/>
      <c r="BX899" s="104"/>
      <c r="BY899" s="104"/>
      <c r="BZ899" s="104"/>
      <c r="CA899" s="104"/>
      <c r="CB899" s="104"/>
      <c r="CC899" s="104"/>
      <c r="CD899" s="104"/>
      <c r="CE899" s="104"/>
      <c r="CF899" s="104"/>
      <c r="CG899" s="104"/>
      <c r="CH899" s="104"/>
      <c r="CI899" s="104"/>
      <c r="CJ899" s="104"/>
      <c r="CK899" s="104"/>
      <c r="CL899" s="104"/>
      <c r="CM899" s="104"/>
      <c r="CN899" s="104"/>
      <c r="CO899" s="104"/>
      <c r="CP899" s="104"/>
      <c r="CQ899" s="104"/>
      <c r="CR899" s="104"/>
      <c r="CS899" s="104"/>
      <c r="CT899" s="104"/>
      <c r="CU899" s="104"/>
      <c r="CV899" s="104"/>
      <c r="CW899" s="104"/>
      <c r="CX899" s="104"/>
      <c r="CY899" s="104"/>
      <c r="CZ899" s="104"/>
      <c r="DA899" s="104"/>
      <c r="DB899" s="104"/>
      <c r="DC899" s="104"/>
      <c r="DD899" s="104"/>
      <c r="DE899" s="104"/>
      <c r="DF899" s="104"/>
      <c r="DG899" s="104"/>
      <c r="DH899" s="104"/>
      <c r="DI899" s="104"/>
      <c r="DJ899" s="104"/>
      <c r="DK899" s="104"/>
      <c r="DL899" s="104"/>
      <c r="DM899" s="104"/>
      <c r="DN899" s="104"/>
      <c r="DO899" s="104"/>
      <c r="DP899" s="104"/>
      <c r="DQ899" s="104"/>
      <c r="DR899" s="104"/>
      <c r="DS899" s="104"/>
      <c r="DT899" s="104"/>
      <c r="DU899" s="104"/>
      <c r="DV899" s="104"/>
      <c r="DW899" s="104"/>
      <c r="DX899" s="104"/>
      <c r="DY899" s="104"/>
      <c r="DZ899" s="104"/>
      <c r="EA899" s="104"/>
      <c r="EB899" s="104"/>
      <c r="EC899" s="104"/>
      <c r="ED899" s="104"/>
      <c r="EE899" s="104"/>
      <c r="EF899" s="104"/>
      <c r="EG899" s="104"/>
      <c r="EH899" s="104"/>
      <c r="EI899" s="104"/>
      <c r="EJ899" s="104"/>
      <c r="EK899" s="104"/>
      <c r="EL899" s="104"/>
      <c r="EM899" s="104"/>
      <c r="EN899" s="104"/>
      <c r="EO899" s="104"/>
      <c r="EP899" s="104"/>
      <c r="EQ899" s="104"/>
      <c r="ER899" s="104"/>
      <c r="ES899" s="104"/>
      <c r="ET899" s="104"/>
      <c r="EU899" s="104"/>
      <c r="EV899" s="104"/>
      <c r="EW899" s="104"/>
      <c r="EX899" s="104"/>
      <c r="EY899" s="104"/>
      <c r="EZ899" s="104"/>
      <c r="FA899" s="104"/>
      <c r="FB899" s="104"/>
      <c r="FC899" s="104"/>
      <c r="FD899" s="104"/>
      <c r="FE899" s="104"/>
      <c r="FF899" s="104"/>
      <c r="FG899" s="104"/>
      <c r="FH899" s="104"/>
      <c r="FI899" s="104"/>
      <c r="FJ899" s="104"/>
      <c r="FK899" s="104"/>
      <c r="FL899" s="104"/>
      <c r="FM899" s="104"/>
      <c r="FN899" s="104"/>
      <c r="FO899" s="104"/>
      <c r="FP899" s="104"/>
      <c r="FQ899" s="104"/>
      <c r="FR899" s="104"/>
      <c r="FS899" s="104"/>
      <c r="FT899" s="104"/>
      <c r="FU899" s="104"/>
      <c r="FV899" s="104"/>
      <c r="FW899" s="104"/>
      <c r="FX899" s="104"/>
      <c r="FY899" s="104"/>
      <c r="FZ899" s="104"/>
      <c r="GA899" s="104"/>
      <c r="GB899" s="104"/>
      <c r="GC899" s="104"/>
      <c r="GD899" s="104"/>
      <c r="GE899" s="104"/>
      <c r="GF899" s="104"/>
      <c r="GG899" s="104"/>
      <c r="GH899" s="104"/>
      <c r="GI899" s="104"/>
      <c r="GJ899" s="104"/>
      <c r="GK899" s="104"/>
      <c r="GL899" s="104"/>
      <c r="GM899" s="104"/>
      <c r="GN899" s="104"/>
      <c r="GO899" s="104"/>
      <c r="GP899" s="104"/>
      <c r="GQ899" s="104"/>
      <c r="GR899" s="104"/>
      <c r="GS899" s="104"/>
      <c r="GT899" s="104"/>
    </row>
    <row r="900" spans="8:202" s="6" customFormat="1">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4"/>
      <c r="AN900" s="104"/>
      <c r="AO900" s="104"/>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04"/>
      <c r="CA900" s="104"/>
      <c r="CB900" s="104"/>
      <c r="CC900" s="104"/>
      <c r="CD900" s="104"/>
      <c r="CE900" s="104"/>
      <c r="CF900" s="104"/>
      <c r="CG900" s="104"/>
      <c r="CH900" s="104"/>
      <c r="CI900" s="104"/>
      <c r="CJ900" s="104"/>
      <c r="CK900" s="104"/>
      <c r="CL900" s="104"/>
      <c r="CM900" s="104"/>
      <c r="CN900" s="104"/>
      <c r="CO900" s="104"/>
      <c r="CP900" s="104"/>
      <c r="CQ900" s="104"/>
      <c r="CR900" s="104"/>
      <c r="CS900" s="104"/>
      <c r="CT900" s="104"/>
      <c r="CU900" s="104"/>
      <c r="CV900" s="104"/>
      <c r="CW900" s="104"/>
      <c r="CX900" s="104"/>
      <c r="CY900" s="104"/>
      <c r="CZ900" s="104"/>
      <c r="DA900" s="104"/>
      <c r="DB900" s="104"/>
      <c r="DC900" s="104"/>
      <c r="DD900" s="104"/>
      <c r="DE900" s="104"/>
      <c r="DF900" s="104"/>
      <c r="DG900" s="104"/>
      <c r="DH900" s="104"/>
      <c r="DI900" s="104"/>
      <c r="DJ900" s="104"/>
      <c r="DK900" s="104"/>
      <c r="DL900" s="104"/>
      <c r="DM900" s="104"/>
      <c r="DN900" s="104"/>
      <c r="DO900" s="104"/>
      <c r="DP900" s="104"/>
      <c r="DQ900" s="104"/>
      <c r="DR900" s="104"/>
      <c r="DS900" s="104"/>
      <c r="DT900" s="104"/>
      <c r="DU900" s="104"/>
      <c r="DV900" s="104"/>
      <c r="DW900" s="104"/>
      <c r="DX900" s="104"/>
      <c r="DY900" s="104"/>
      <c r="DZ900" s="104"/>
      <c r="EA900" s="104"/>
      <c r="EB900" s="104"/>
      <c r="EC900" s="104"/>
      <c r="ED900" s="104"/>
      <c r="EE900" s="104"/>
      <c r="EF900" s="104"/>
      <c r="EG900" s="104"/>
      <c r="EH900" s="104"/>
      <c r="EI900" s="104"/>
      <c r="EJ900" s="104"/>
      <c r="EK900" s="104"/>
      <c r="EL900" s="104"/>
      <c r="EM900" s="104"/>
      <c r="EN900" s="104"/>
      <c r="EO900" s="104"/>
      <c r="EP900" s="104"/>
      <c r="EQ900" s="104"/>
      <c r="ER900" s="104"/>
      <c r="ES900" s="104"/>
      <c r="ET900" s="104"/>
      <c r="EU900" s="104"/>
      <c r="EV900" s="104"/>
      <c r="EW900" s="104"/>
      <c r="EX900" s="104"/>
      <c r="EY900" s="104"/>
      <c r="EZ900" s="104"/>
      <c r="FA900" s="104"/>
      <c r="FB900" s="104"/>
      <c r="FC900" s="104"/>
      <c r="FD900" s="104"/>
      <c r="FE900" s="104"/>
      <c r="FF900" s="104"/>
      <c r="FG900" s="104"/>
      <c r="FH900" s="104"/>
      <c r="FI900" s="104"/>
      <c r="FJ900" s="104"/>
      <c r="FK900" s="104"/>
      <c r="FL900" s="104"/>
      <c r="FM900" s="104"/>
      <c r="FN900" s="104"/>
      <c r="FO900" s="104"/>
      <c r="FP900" s="104"/>
      <c r="FQ900" s="104"/>
      <c r="FR900" s="104"/>
      <c r="FS900" s="104"/>
      <c r="FT900" s="104"/>
      <c r="FU900" s="104"/>
      <c r="FV900" s="104"/>
      <c r="FW900" s="104"/>
      <c r="FX900" s="104"/>
      <c r="FY900" s="104"/>
      <c r="FZ900" s="104"/>
      <c r="GA900" s="104"/>
      <c r="GB900" s="104"/>
      <c r="GC900" s="104"/>
      <c r="GD900" s="104"/>
      <c r="GE900" s="104"/>
      <c r="GF900" s="104"/>
      <c r="GG900" s="104"/>
      <c r="GH900" s="104"/>
      <c r="GI900" s="104"/>
      <c r="GJ900" s="104"/>
      <c r="GK900" s="104"/>
      <c r="GL900" s="104"/>
      <c r="GM900" s="104"/>
      <c r="GN900" s="104"/>
      <c r="GO900" s="104"/>
      <c r="GP900" s="104"/>
      <c r="GQ900" s="104"/>
      <c r="GR900" s="104"/>
      <c r="GS900" s="104"/>
      <c r="GT900" s="104"/>
    </row>
    <row r="901" spans="8:202" s="6" customFormat="1">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c r="AJ901" s="104"/>
      <c r="AK901" s="104"/>
      <c r="AL901" s="104"/>
      <c r="AM901" s="104"/>
      <c r="AN901" s="104"/>
      <c r="AO901" s="104"/>
      <c r="AP901" s="104"/>
      <c r="AQ901" s="104"/>
      <c r="AR901" s="104"/>
      <c r="AS901" s="104"/>
      <c r="AT901" s="104"/>
      <c r="AU901" s="104"/>
      <c r="AV901" s="104"/>
      <c r="AW901" s="104"/>
      <c r="AX901" s="104"/>
      <c r="AY901" s="104"/>
      <c r="AZ901" s="104"/>
      <c r="BA901" s="104"/>
      <c r="BB901" s="104"/>
      <c r="BC901" s="104"/>
      <c r="BD901" s="104"/>
      <c r="BE901" s="104"/>
      <c r="BF901" s="104"/>
      <c r="BG901" s="104"/>
      <c r="BH901" s="104"/>
      <c r="BI901" s="104"/>
      <c r="BJ901" s="104"/>
      <c r="BK901" s="104"/>
      <c r="BL901" s="104"/>
      <c r="BM901" s="104"/>
      <c r="BN901" s="104"/>
      <c r="BO901" s="104"/>
      <c r="BP901" s="104"/>
      <c r="BQ901" s="104"/>
      <c r="BR901" s="104"/>
      <c r="BS901" s="104"/>
      <c r="BT901" s="104"/>
      <c r="BU901" s="104"/>
      <c r="BV901" s="104"/>
      <c r="BW901" s="104"/>
      <c r="BX901" s="104"/>
      <c r="BY901" s="104"/>
      <c r="BZ901" s="104"/>
      <c r="CA901" s="104"/>
      <c r="CB901" s="104"/>
      <c r="CC901" s="104"/>
      <c r="CD901" s="104"/>
      <c r="CE901" s="104"/>
      <c r="CF901" s="104"/>
      <c r="CG901" s="104"/>
      <c r="CH901" s="104"/>
      <c r="CI901" s="104"/>
      <c r="CJ901" s="104"/>
      <c r="CK901" s="104"/>
      <c r="CL901" s="104"/>
      <c r="CM901" s="104"/>
      <c r="CN901" s="104"/>
      <c r="CO901" s="104"/>
      <c r="CP901" s="104"/>
      <c r="CQ901" s="104"/>
      <c r="CR901" s="104"/>
      <c r="CS901" s="104"/>
      <c r="CT901" s="104"/>
      <c r="CU901" s="104"/>
      <c r="CV901" s="104"/>
      <c r="CW901" s="104"/>
      <c r="CX901" s="104"/>
      <c r="CY901" s="104"/>
      <c r="CZ901" s="104"/>
      <c r="DA901" s="104"/>
      <c r="DB901" s="104"/>
      <c r="DC901" s="104"/>
      <c r="DD901" s="104"/>
      <c r="DE901" s="104"/>
      <c r="DF901" s="104"/>
      <c r="DG901" s="104"/>
      <c r="DH901" s="104"/>
      <c r="DI901" s="104"/>
      <c r="DJ901" s="104"/>
      <c r="DK901" s="104"/>
      <c r="DL901" s="104"/>
      <c r="DM901" s="104"/>
      <c r="DN901" s="104"/>
      <c r="DO901" s="104"/>
      <c r="DP901" s="104"/>
      <c r="DQ901" s="104"/>
      <c r="DR901" s="104"/>
      <c r="DS901" s="104"/>
      <c r="DT901" s="104"/>
      <c r="DU901" s="104"/>
      <c r="DV901" s="104"/>
      <c r="DW901" s="104"/>
      <c r="DX901" s="104"/>
      <c r="DY901" s="104"/>
      <c r="DZ901" s="104"/>
      <c r="EA901" s="104"/>
      <c r="EB901" s="104"/>
      <c r="EC901" s="104"/>
      <c r="ED901" s="104"/>
      <c r="EE901" s="104"/>
      <c r="EF901" s="104"/>
      <c r="EG901" s="104"/>
      <c r="EH901" s="104"/>
      <c r="EI901" s="104"/>
      <c r="EJ901" s="104"/>
      <c r="EK901" s="104"/>
      <c r="EL901" s="104"/>
      <c r="EM901" s="104"/>
      <c r="EN901" s="104"/>
      <c r="EO901" s="104"/>
      <c r="EP901" s="104"/>
      <c r="EQ901" s="104"/>
      <c r="ER901" s="104"/>
      <c r="ES901" s="104"/>
      <c r="ET901" s="104"/>
      <c r="EU901" s="104"/>
      <c r="EV901" s="104"/>
      <c r="EW901" s="104"/>
      <c r="EX901" s="104"/>
      <c r="EY901" s="104"/>
      <c r="EZ901" s="104"/>
      <c r="FA901" s="104"/>
      <c r="FB901" s="104"/>
      <c r="FC901" s="104"/>
      <c r="FD901" s="104"/>
      <c r="FE901" s="104"/>
      <c r="FF901" s="104"/>
      <c r="FG901" s="104"/>
      <c r="FH901" s="104"/>
      <c r="FI901" s="104"/>
      <c r="FJ901" s="104"/>
      <c r="FK901" s="104"/>
      <c r="FL901" s="104"/>
      <c r="FM901" s="104"/>
      <c r="FN901" s="104"/>
      <c r="FO901" s="104"/>
      <c r="FP901" s="104"/>
      <c r="FQ901" s="104"/>
      <c r="FR901" s="104"/>
      <c r="FS901" s="104"/>
      <c r="FT901" s="104"/>
      <c r="FU901" s="104"/>
      <c r="FV901" s="104"/>
      <c r="FW901" s="104"/>
      <c r="FX901" s="104"/>
      <c r="FY901" s="104"/>
      <c r="FZ901" s="104"/>
      <c r="GA901" s="104"/>
      <c r="GB901" s="104"/>
      <c r="GC901" s="104"/>
      <c r="GD901" s="104"/>
      <c r="GE901" s="104"/>
      <c r="GF901" s="104"/>
      <c r="GG901" s="104"/>
      <c r="GH901" s="104"/>
      <c r="GI901" s="104"/>
      <c r="GJ901" s="104"/>
      <c r="GK901" s="104"/>
      <c r="GL901" s="104"/>
      <c r="GM901" s="104"/>
      <c r="GN901" s="104"/>
      <c r="GO901" s="104"/>
      <c r="GP901" s="104"/>
      <c r="GQ901" s="104"/>
      <c r="GR901" s="104"/>
      <c r="GS901" s="104"/>
      <c r="GT901" s="104"/>
    </row>
    <row r="902" spans="8:202" s="6" customFormat="1">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c r="AJ902" s="104"/>
      <c r="AK902" s="104"/>
      <c r="AL902" s="104"/>
      <c r="AM902" s="104"/>
      <c r="AN902" s="104"/>
      <c r="AO902" s="104"/>
      <c r="AP902" s="104"/>
      <c r="AQ902" s="104"/>
      <c r="AR902" s="104"/>
      <c r="AS902" s="104"/>
      <c r="AT902" s="104"/>
      <c r="AU902" s="104"/>
      <c r="AV902" s="104"/>
      <c r="AW902" s="104"/>
      <c r="AX902" s="104"/>
      <c r="AY902" s="104"/>
      <c r="AZ902" s="104"/>
      <c r="BA902" s="104"/>
      <c r="BB902" s="104"/>
      <c r="BC902" s="104"/>
      <c r="BD902" s="104"/>
      <c r="BE902" s="104"/>
      <c r="BF902" s="104"/>
      <c r="BG902" s="104"/>
      <c r="BH902" s="104"/>
      <c r="BI902" s="104"/>
      <c r="BJ902" s="104"/>
      <c r="BK902" s="104"/>
      <c r="BL902" s="104"/>
      <c r="BM902" s="104"/>
      <c r="BN902" s="104"/>
      <c r="BO902" s="104"/>
      <c r="BP902" s="104"/>
      <c r="BQ902" s="104"/>
      <c r="BR902" s="104"/>
      <c r="BS902" s="104"/>
      <c r="BT902" s="104"/>
      <c r="BU902" s="104"/>
      <c r="BV902" s="104"/>
      <c r="BW902" s="104"/>
      <c r="BX902" s="104"/>
      <c r="BY902" s="104"/>
      <c r="BZ902" s="104"/>
      <c r="CA902" s="104"/>
      <c r="CB902" s="104"/>
      <c r="CC902" s="104"/>
      <c r="CD902" s="104"/>
      <c r="CE902" s="104"/>
      <c r="CF902" s="104"/>
      <c r="CG902" s="104"/>
      <c r="CH902" s="104"/>
      <c r="CI902" s="104"/>
      <c r="CJ902" s="104"/>
      <c r="CK902" s="104"/>
      <c r="CL902" s="104"/>
      <c r="CM902" s="104"/>
      <c r="CN902" s="104"/>
      <c r="CO902" s="104"/>
      <c r="CP902" s="104"/>
      <c r="CQ902" s="104"/>
      <c r="CR902" s="104"/>
      <c r="CS902" s="104"/>
      <c r="CT902" s="104"/>
      <c r="CU902" s="104"/>
      <c r="CV902" s="104"/>
      <c r="CW902" s="104"/>
      <c r="CX902" s="104"/>
      <c r="CY902" s="104"/>
      <c r="CZ902" s="104"/>
      <c r="DA902" s="104"/>
      <c r="DB902" s="104"/>
      <c r="DC902" s="104"/>
      <c r="DD902" s="104"/>
      <c r="DE902" s="104"/>
      <c r="DF902" s="104"/>
      <c r="DG902" s="104"/>
      <c r="DH902" s="104"/>
      <c r="DI902" s="104"/>
      <c r="DJ902" s="104"/>
      <c r="DK902" s="104"/>
      <c r="DL902" s="104"/>
      <c r="DM902" s="104"/>
      <c r="DN902" s="104"/>
      <c r="DO902" s="104"/>
      <c r="DP902" s="104"/>
      <c r="DQ902" s="104"/>
      <c r="DR902" s="104"/>
      <c r="DS902" s="104"/>
      <c r="DT902" s="104"/>
      <c r="DU902" s="104"/>
      <c r="DV902" s="104"/>
      <c r="DW902" s="104"/>
      <c r="DX902" s="104"/>
      <c r="DY902" s="104"/>
      <c r="DZ902" s="104"/>
      <c r="EA902" s="104"/>
      <c r="EB902" s="104"/>
      <c r="EC902" s="104"/>
      <c r="ED902" s="104"/>
      <c r="EE902" s="104"/>
      <c r="EF902" s="104"/>
      <c r="EG902" s="104"/>
      <c r="EH902" s="104"/>
      <c r="EI902" s="104"/>
      <c r="EJ902" s="104"/>
      <c r="EK902" s="104"/>
      <c r="EL902" s="104"/>
      <c r="EM902" s="104"/>
      <c r="EN902" s="104"/>
      <c r="EO902" s="104"/>
      <c r="EP902" s="104"/>
      <c r="EQ902" s="104"/>
      <c r="ER902" s="104"/>
      <c r="ES902" s="104"/>
      <c r="ET902" s="104"/>
      <c r="EU902" s="104"/>
      <c r="EV902" s="104"/>
      <c r="EW902" s="104"/>
      <c r="EX902" s="104"/>
      <c r="EY902" s="104"/>
      <c r="EZ902" s="104"/>
      <c r="FA902" s="104"/>
      <c r="FB902" s="104"/>
      <c r="FC902" s="104"/>
      <c r="FD902" s="104"/>
      <c r="FE902" s="104"/>
      <c r="FF902" s="104"/>
      <c r="FG902" s="104"/>
      <c r="FH902" s="104"/>
      <c r="FI902" s="104"/>
      <c r="FJ902" s="104"/>
      <c r="FK902" s="104"/>
      <c r="FL902" s="104"/>
      <c r="FM902" s="104"/>
      <c r="FN902" s="104"/>
      <c r="FO902" s="104"/>
      <c r="FP902" s="104"/>
      <c r="FQ902" s="104"/>
      <c r="FR902" s="104"/>
      <c r="FS902" s="104"/>
      <c r="FT902" s="104"/>
      <c r="FU902" s="104"/>
      <c r="FV902" s="104"/>
      <c r="FW902" s="104"/>
      <c r="FX902" s="104"/>
      <c r="FY902" s="104"/>
      <c r="FZ902" s="104"/>
      <c r="GA902" s="104"/>
      <c r="GB902" s="104"/>
      <c r="GC902" s="104"/>
      <c r="GD902" s="104"/>
      <c r="GE902" s="104"/>
      <c r="GF902" s="104"/>
      <c r="GG902" s="104"/>
      <c r="GH902" s="104"/>
      <c r="GI902" s="104"/>
      <c r="GJ902" s="104"/>
      <c r="GK902" s="104"/>
      <c r="GL902" s="104"/>
      <c r="GM902" s="104"/>
      <c r="GN902" s="104"/>
      <c r="GO902" s="104"/>
      <c r="GP902" s="104"/>
      <c r="GQ902" s="104"/>
      <c r="GR902" s="104"/>
      <c r="GS902" s="104"/>
      <c r="GT902" s="104"/>
    </row>
    <row r="903" spans="8:202" s="6" customFormat="1">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04"/>
      <c r="AM903" s="104"/>
      <c r="AN903" s="104"/>
      <c r="AO903" s="104"/>
      <c r="AP903" s="104"/>
      <c r="AQ903" s="104"/>
      <c r="AR903" s="104"/>
      <c r="AS903" s="104"/>
      <c r="AT903" s="104"/>
      <c r="AU903" s="104"/>
      <c r="AV903" s="104"/>
      <c r="AW903" s="104"/>
      <c r="AX903" s="104"/>
      <c r="AY903" s="104"/>
      <c r="AZ903" s="104"/>
      <c r="BA903" s="104"/>
      <c r="BB903" s="104"/>
      <c r="BC903" s="104"/>
      <c r="BD903" s="104"/>
      <c r="BE903" s="104"/>
      <c r="BF903" s="104"/>
      <c r="BG903" s="104"/>
      <c r="BH903" s="104"/>
      <c r="BI903" s="104"/>
      <c r="BJ903" s="104"/>
      <c r="BK903" s="104"/>
      <c r="BL903" s="104"/>
      <c r="BM903" s="104"/>
      <c r="BN903" s="104"/>
      <c r="BO903" s="104"/>
      <c r="BP903" s="104"/>
      <c r="BQ903" s="104"/>
      <c r="BR903" s="104"/>
      <c r="BS903" s="104"/>
      <c r="BT903" s="104"/>
      <c r="BU903" s="104"/>
      <c r="BV903" s="104"/>
      <c r="BW903" s="104"/>
      <c r="BX903" s="104"/>
      <c r="BY903" s="104"/>
      <c r="BZ903" s="104"/>
      <c r="CA903" s="104"/>
      <c r="CB903" s="104"/>
      <c r="CC903" s="104"/>
      <c r="CD903" s="104"/>
      <c r="CE903" s="104"/>
      <c r="CF903" s="104"/>
      <c r="CG903" s="104"/>
      <c r="CH903" s="104"/>
      <c r="CI903" s="104"/>
      <c r="CJ903" s="104"/>
      <c r="CK903" s="104"/>
      <c r="CL903" s="104"/>
      <c r="CM903" s="104"/>
      <c r="CN903" s="104"/>
      <c r="CO903" s="104"/>
      <c r="CP903" s="104"/>
      <c r="CQ903" s="104"/>
      <c r="CR903" s="104"/>
      <c r="CS903" s="104"/>
      <c r="CT903" s="104"/>
      <c r="CU903" s="104"/>
      <c r="CV903" s="104"/>
      <c r="CW903" s="104"/>
      <c r="CX903" s="104"/>
      <c r="CY903" s="104"/>
      <c r="CZ903" s="104"/>
      <c r="DA903" s="104"/>
      <c r="DB903" s="104"/>
      <c r="DC903" s="104"/>
      <c r="DD903" s="104"/>
      <c r="DE903" s="104"/>
      <c r="DF903" s="104"/>
      <c r="DG903" s="104"/>
      <c r="DH903" s="104"/>
      <c r="DI903" s="104"/>
      <c r="DJ903" s="104"/>
      <c r="DK903" s="104"/>
      <c r="DL903" s="104"/>
      <c r="DM903" s="104"/>
      <c r="DN903" s="104"/>
      <c r="DO903" s="104"/>
      <c r="DP903" s="104"/>
      <c r="DQ903" s="104"/>
      <c r="DR903" s="104"/>
      <c r="DS903" s="104"/>
      <c r="DT903" s="104"/>
      <c r="DU903" s="104"/>
      <c r="DV903" s="104"/>
      <c r="DW903" s="104"/>
      <c r="DX903" s="104"/>
      <c r="DY903" s="104"/>
      <c r="DZ903" s="104"/>
      <c r="EA903" s="104"/>
      <c r="EB903" s="104"/>
      <c r="EC903" s="104"/>
      <c r="ED903" s="104"/>
      <c r="EE903" s="104"/>
      <c r="EF903" s="104"/>
      <c r="EG903" s="104"/>
      <c r="EH903" s="104"/>
      <c r="EI903" s="104"/>
      <c r="EJ903" s="104"/>
      <c r="EK903" s="104"/>
      <c r="EL903" s="104"/>
      <c r="EM903" s="104"/>
      <c r="EN903" s="104"/>
      <c r="EO903" s="104"/>
      <c r="EP903" s="104"/>
      <c r="EQ903" s="104"/>
      <c r="ER903" s="104"/>
      <c r="ES903" s="104"/>
      <c r="ET903" s="104"/>
      <c r="EU903" s="104"/>
      <c r="EV903" s="104"/>
      <c r="EW903" s="104"/>
      <c r="EX903" s="104"/>
      <c r="EY903" s="104"/>
      <c r="EZ903" s="104"/>
      <c r="FA903" s="104"/>
      <c r="FB903" s="104"/>
      <c r="FC903" s="104"/>
      <c r="FD903" s="104"/>
      <c r="FE903" s="104"/>
      <c r="FF903" s="104"/>
      <c r="FG903" s="104"/>
      <c r="FH903" s="104"/>
      <c r="FI903" s="104"/>
      <c r="FJ903" s="104"/>
      <c r="FK903" s="104"/>
      <c r="FL903" s="104"/>
      <c r="FM903" s="104"/>
      <c r="FN903" s="104"/>
      <c r="FO903" s="104"/>
      <c r="FP903" s="104"/>
      <c r="FQ903" s="104"/>
      <c r="FR903" s="104"/>
      <c r="FS903" s="104"/>
      <c r="FT903" s="104"/>
      <c r="FU903" s="104"/>
      <c r="FV903" s="104"/>
      <c r="FW903" s="104"/>
      <c r="FX903" s="104"/>
      <c r="FY903" s="104"/>
      <c r="FZ903" s="104"/>
      <c r="GA903" s="104"/>
      <c r="GB903" s="104"/>
      <c r="GC903" s="104"/>
      <c r="GD903" s="104"/>
      <c r="GE903" s="104"/>
      <c r="GF903" s="104"/>
      <c r="GG903" s="104"/>
      <c r="GH903" s="104"/>
      <c r="GI903" s="104"/>
      <c r="GJ903" s="104"/>
      <c r="GK903" s="104"/>
      <c r="GL903" s="104"/>
      <c r="GM903" s="104"/>
      <c r="GN903" s="104"/>
      <c r="GO903" s="104"/>
      <c r="GP903" s="104"/>
      <c r="GQ903" s="104"/>
      <c r="GR903" s="104"/>
      <c r="GS903" s="104"/>
      <c r="GT903" s="104"/>
    </row>
    <row r="904" spans="8:202" s="6" customFormat="1">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c r="AJ904" s="104"/>
      <c r="AK904" s="104"/>
      <c r="AL904" s="104"/>
      <c r="AM904" s="104"/>
      <c r="AN904" s="104"/>
      <c r="AO904" s="104"/>
      <c r="AP904" s="104"/>
      <c r="AQ904" s="104"/>
      <c r="AR904" s="104"/>
      <c r="AS904" s="104"/>
      <c r="AT904" s="104"/>
      <c r="AU904" s="104"/>
      <c r="AV904" s="104"/>
      <c r="AW904" s="104"/>
      <c r="AX904" s="104"/>
      <c r="AY904" s="104"/>
      <c r="AZ904" s="104"/>
      <c r="BA904" s="104"/>
      <c r="BB904" s="104"/>
      <c r="BC904" s="104"/>
      <c r="BD904" s="104"/>
      <c r="BE904" s="104"/>
      <c r="BF904" s="104"/>
      <c r="BG904" s="104"/>
      <c r="BH904" s="104"/>
      <c r="BI904" s="104"/>
      <c r="BJ904" s="104"/>
      <c r="BK904" s="104"/>
      <c r="BL904" s="104"/>
      <c r="BM904" s="104"/>
      <c r="BN904" s="104"/>
      <c r="BO904" s="104"/>
      <c r="BP904" s="104"/>
      <c r="BQ904" s="104"/>
      <c r="BR904" s="104"/>
      <c r="BS904" s="104"/>
      <c r="BT904" s="104"/>
      <c r="BU904" s="104"/>
      <c r="BV904" s="104"/>
      <c r="BW904" s="104"/>
      <c r="BX904" s="104"/>
      <c r="BY904" s="104"/>
      <c r="BZ904" s="104"/>
      <c r="CA904" s="104"/>
      <c r="CB904" s="104"/>
      <c r="CC904" s="104"/>
      <c r="CD904" s="104"/>
      <c r="CE904" s="104"/>
      <c r="CF904" s="104"/>
      <c r="CG904" s="104"/>
      <c r="CH904" s="104"/>
      <c r="CI904" s="104"/>
      <c r="CJ904" s="104"/>
      <c r="CK904" s="104"/>
      <c r="CL904" s="104"/>
      <c r="CM904" s="104"/>
      <c r="CN904" s="104"/>
      <c r="CO904" s="104"/>
      <c r="CP904" s="104"/>
      <c r="CQ904" s="104"/>
      <c r="CR904" s="104"/>
      <c r="CS904" s="104"/>
      <c r="CT904" s="104"/>
      <c r="CU904" s="104"/>
      <c r="CV904" s="104"/>
      <c r="CW904" s="104"/>
      <c r="CX904" s="104"/>
      <c r="CY904" s="104"/>
      <c r="CZ904" s="104"/>
      <c r="DA904" s="104"/>
      <c r="DB904" s="104"/>
      <c r="DC904" s="104"/>
      <c r="DD904" s="104"/>
      <c r="DE904" s="104"/>
      <c r="DF904" s="104"/>
      <c r="DG904" s="104"/>
      <c r="DH904" s="104"/>
      <c r="DI904" s="104"/>
      <c r="DJ904" s="104"/>
      <c r="DK904" s="104"/>
      <c r="DL904" s="104"/>
      <c r="DM904" s="104"/>
      <c r="DN904" s="104"/>
      <c r="DO904" s="104"/>
      <c r="DP904" s="104"/>
      <c r="DQ904" s="104"/>
      <c r="DR904" s="104"/>
      <c r="DS904" s="104"/>
      <c r="DT904" s="104"/>
      <c r="DU904" s="104"/>
      <c r="DV904" s="104"/>
      <c r="DW904" s="104"/>
      <c r="DX904" s="104"/>
      <c r="DY904" s="104"/>
      <c r="DZ904" s="104"/>
      <c r="EA904" s="104"/>
      <c r="EB904" s="104"/>
      <c r="EC904" s="104"/>
      <c r="ED904" s="104"/>
      <c r="EE904" s="104"/>
      <c r="EF904" s="104"/>
      <c r="EG904" s="104"/>
      <c r="EH904" s="104"/>
      <c r="EI904" s="104"/>
      <c r="EJ904" s="104"/>
      <c r="EK904" s="104"/>
      <c r="EL904" s="104"/>
      <c r="EM904" s="104"/>
      <c r="EN904" s="104"/>
      <c r="EO904" s="104"/>
      <c r="EP904" s="104"/>
      <c r="EQ904" s="104"/>
      <c r="ER904" s="104"/>
      <c r="ES904" s="104"/>
      <c r="ET904" s="104"/>
      <c r="EU904" s="104"/>
      <c r="EV904" s="104"/>
      <c r="EW904" s="104"/>
      <c r="EX904" s="104"/>
      <c r="EY904" s="104"/>
      <c r="EZ904" s="104"/>
      <c r="FA904" s="104"/>
      <c r="FB904" s="104"/>
      <c r="FC904" s="104"/>
      <c r="FD904" s="104"/>
      <c r="FE904" s="104"/>
      <c r="FF904" s="104"/>
      <c r="FG904" s="104"/>
      <c r="FH904" s="104"/>
      <c r="FI904" s="104"/>
      <c r="FJ904" s="104"/>
      <c r="FK904" s="104"/>
      <c r="FL904" s="104"/>
      <c r="FM904" s="104"/>
      <c r="FN904" s="104"/>
      <c r="FO904" s="104"/>
      <c r="FP904" s="104"/>
      <c r="FQ904" s="104"/>
      <c r="FR904" s="104"/>
      <c r="FS904" s="104"/>
      <c r="FT904" s="104"/>
      <c r="FU904" s="104"/>
      <c r="FV904" s="104"/>
      <c r="FW904" s="104"/>
      <c r="FX904" s="104"/>
      <c r="FY904" s="104"/>
      <c r="FZ904" s="104"/>
      <c r="GA904" s="104"/>
      <c r="GB904" s="104"/>
      <c r="GC904" s="104"/>
      <c r="GD904" s="104"/>
      <c r="GE904" s="104"/>
      <c r="GF904" s="104"/>
      <c r="GG904" s="104"/>
      <c r="GH904" s="104"/>
      <c r="GI904" s="104"/>
      <c r="GJ904" s="104"/>
      <c r="GK904" s="104"/>
      <c r="GL904" s="104"/>
      <c r="GM904" s="104"/>
      <c r="GN904" s="104"/>
      <c r="GO904" s="104"/>
      <c r="GP904" s="104"/>
      <c r="GQ904" s="104"/>
      <c r="GR904" s="104"/>
      <c r="GS904" s="104"/>
      <c r="GT904" s="104"/>
    </row>
    <row r="905" spans="8:202" s="6" customFormat="1">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c r="AJ905" s="104"/>
      <c r="AK905" s="104"/>
      <c r="AL905" s="104"/>
      <c r="AM905" s="104"/>
      <c r="AN905" s="104"/>
      <c r="AO905" s="104"/>
      <c r="AP905" s="104"/>
      <c r="AQ905" s="104"/>
      <c r="AR905" s="104"/>
      <c r="AS905" s="104"/>
      <c r="AT905" s="104"/>
      <c r="AU905" s="104"/>
      <c r="AV905" s="104"/>
      <c r="AW905" s="104"/>
      <c r="AX905" s="104"/>
      <c r="AY905" s="104"/>
      <c r="AZ905" s="104"/>
      <c r="BA905" s="104"/>
      <c r="BB905" s="104"/>
      <c r="BC905" s="104"/>
      <c r="BD905" s="104"/>
      <c r="BE905" s="104"/>
      <c r="BF905" s="104"/>
      <c r="BG905" s="104"/>
      <c r="BH905" s="104"/>
      <c r="BI905" s="104"/>
      <c r="BJ905" s="104"/>
      <c r="BK905" s="104"/>
      <c r="BL905" s="104"/>
      <c r="BM905" s="104"/>
      <c r="BN905" s="104"/>
      <c r="BO905" s="104"/>
      <c r="BP905" s="104"/>
      <c r="BQ905" s="104"/>
      <c r="BR905" s="104"/>
      <c r="BS905" s="104"/>
      <c r="BT905" s="104"/>
      <c r="BU905" s="104"/>
      <c r="BV905" s="104"/>
      <c r="BW905" s="104"/>
      <c r="BX905" s="104"/>
      <c r="BY905" s="104"/>
      <c r="BZ905" s="104"/>
      <c r="CA905" s="104"/>
      <c r="CB905" s="104"/>
      <c r="CC905" s="104"/>
      <c r="CD905" s="104"/>
      <c r="CE905" s="104"/>
      <c r="CF905" s="104"/>
      <c r="CG905" s="104"/>
      <c r="CH905" s="104"/>
      <c r="CI905" s="104"/>
      <c r="CJ905" s="104"/>
      <c r="CK905" s="104"/>
      <c r="CL905" s="104"/>
      <c r="CM905" s="104"/>
      <c r="CN905" s="104"/>
      <c r="CO905" s="104"/>
      <c r="CP905" s="104"/>
      <c r="CQ905" s="104"/>
      <c r="CR905" s="104"/>
      <c r="CS905" s="104"/>
      <c r="CT905" s="104"/>
      <c r="CU905" s="104"/>
      <c r="CV905" s="104"/>
      <c r="CW905" s="104"/>
      <c r="CX905" s="104"/>
      <c r="CY905" s="104"/>
      <c r="CZ905" s="104"/>
      <c r="DA905" s="104"/>
      <c r="DB905" s="104"/>
      <c r="DC905" s="104"/>
      <c r="DD905" s="104"/>
      <c r="DE905" s="104"/>
      <c r="DF905" s="104"/>
      <c r="DG905" s="104"/>
      <c r="DH905" s="104"/>
      <c r="DI905" s="104"/>
      <c r="DJ905" s="104"/>
      <c r="DK905" s="104"/>
      <c r="DL905" s="104"/>
      <c r="DM905" s="104"/>
      <c r="DN905" s="104"/>
      <c r="DO905" s="104"/>
      <c r="DP905" s="104"/>
      <c r="DQ905" s="104"/>
      <c r="DR905" s="104"/>
      <c r="DS905" s="104"/>
      <c r="DT905" s="104"/>
      <c r="DU905" s="104"/>
      <c r="DV905" s="104"/>
      <c r="DW905" s="104"/>
      <c r="DX905" s="104"/>
      <c r="DY905" s="104"/>
      <c r="DZ905" s="104"/>
      <c r="EA905" s="104"/>
      <c r="EB905" s="104"/>
      <c r="EC905" s="104"/>
      <c r="ED905" s="104"/>
      <c r="EE905" s="104"/>
      <c r="EF905" s="104"/>
      <c r="EG905" s="104"/>
      <c r="EH905" s="104"/>
      <c r="EI905" s="104"/>
      <c r="EJ905" s="104"/>
      <c r="EK905" s="104"/>
      <c r="EL905" s="104"/>
      <c r="EM905" s="104"/>
      <c r="EN905" s="104"/>
      <c r="EO905" s="104"/>
      <c r="EP905" s="104"/>
      <c r="EQ905" s="104"/>
      <c r="ER905" s="104"/>
      <c r="ES905" s="104"/>
      <c r="ET905" s="104"/>
      <c r="EU905" s="104"/>
      <c r="EV905" s="104"/>
      <c r="EW905" s="104"/>
      <c r="EX905" s="104"/>
      <c r="EY905" s="104"/>
      <c r="EZ905" s="104"/>
      <c r="FA905" s="104"/>
      <c r="FB905" s="104"/>
      <c r="FC905" s="104"/>
      <c r="FD905" s="104"/>
      <c r="FE905" s="104"/>
      <c r="FF905" s="104"/>
      <c r="FG905" s="104"/>
      <c r="FH905" s="104"/>
      <c r="FI905" s="104"/>
      <c r="FJ905" s="104"/>
      <c r="FK905" s="104"/>
      <c r="FL905" s="104"/>
      <c r="FM905" s="104"/>
      <c r="FN905" s="104"/>
      <c r="FO905" s="104"/>
      <c r="FP905" s="104"/>
      <c r="FQ905" s="104"/>
      <c r="FR905" s="104"/>
      <c r="FS905" s="104"/>
      <c r="FT905" s="104"/>
      <c r="FU905" s="104"/>
      <c r="FV905" s="104"/>
      <c r="FW905" s="104"/>
      <c r="FX905" s="104"/>
      <c r="FY905" s="104"/>
      <c r="FZ905" s="104"/>
      <c r="GA905" s="104"/>
      <c r="GB905" s="104"/>
      <c r="GC905" s="104"/>
      <c r="GD905" s="104"/>
      <c r="GE905" s="104"/>
      <c r="GF905" s="104"/>
      <c r="GG905" s="104"/>
      <c r="GH905" s="104"/>
      <c r="GI905" s="104"/>
      <c r="GJ905" s="104"/>
      <c r="GK905" s="104"/>
      <c r="GL905" s="104"/>
      <c r="GM905" s="104"/>
      <c r="GN905" s="104"/>
      <c r="GO905" s="104"/>
      <c r="GP905" s="104"/>
      <c r="GQ905" s="104"/>
      <c r="GR905" s="104"/>
      <c r="GS905" s="104"/>
      <c r="GT905" s="104"/>
    </row>
    <row r="906" spans="8:202" s="6" customFormat="1">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c r="AJ906" s="104"/>
      <c r="AK906" s="104"/>
      <c r="AL906" s="104"/>
      <c r="AM906" s="104"/>
      <c r="AN906" s="104"/>
      <c r="AO906" s="104"/>
      <c r="AP906" s="104"/>
      <c r="AQ906" s="104"/>
      <c r="AR906" s="104"/>
      <c r="AS906" s="104"/>
      <c r="AT906" s="104"/>
      <c r="AU906" s="104"/>
      <c r="AV906" s="104"/>
      <c r="AW906" s="104"/>
      <c r="AX906" s="104"/>
      <c r="AY906" s="104"/>
      <c r="AZ906" s="104"/>
      <c r="BA906" s="104"/>
      <c r="BB906" s="104"/>
      <c r="BC906" s="104"/>
      <c r="BD906" s="104"/>
      <c r="BE906" s="104"/>
      <c r="BF906" s="104"/>
      <c r="BG906" s="104"/>
      <c r="BH906" s="104"/>
      <c r="BI906" s="104"/>
      <c r="BJ906" s="104"/>
      <c r="BK906" s="104"/>
      <c r="BL906" s="104"/>
      <c r="BM906" s="104"/>
      <c r="BN906" s="104"/>
      <c r="BO906" s="104"/>
      <c r="BP906" s="104"/>
      <c r="BQ906" s="104"/>
      <c r="BR906" s="104"/>
      <c r="BS906" s="104"/>
      <c r="BT906" s="104"/>
      <c r="BU906" s="104"/>
      <c r="BV906" s="104"/>
      <c r="BW906" s="104"/>
      <c r="BX906" s="104"/>
      <c r="BY906" s="104"/>
      <c r="BZ906" s="104"/>
      <c r="CA906" s="104"/>
      <c r="CB906" s="104"/>
      <c r="CC906" s="104"/>
      <c r="CD906" s="104"/>
      <c r="CE906" s="104"/>
      <c r="CF906" s="104"/>
      <c r="CG906" s="104"/>
      <c r="CH906" s="104"/>
      <c r="CI906" s="104"/>
      <c r="CJ906" s="104"/>
      <c r="CK906" s="104"/>
      <c r="CL906" s="104"/>
      <c r="CM906" s="104"/>
      <c r="CN906" s="104"/>
      <c r="CO906" s="104"/>
      <c r="CP906" s="104"/>
      <c r="CQ906" s="104"/>
      <c r="CR906" s="104"/>
      <c r="CS906" s="104"/>
      <c r="CT906" s="104"/>
      <c r="CU906" s="104"/>
      <c r="CV906" s="104"/>
      <c r="CW906" s="104"/>
      <c r="CX906" s="104"/>
      <c r="CY906" s="104"/>
      <c r="CZ906" s="104"/>
      <c r="DA906" s="104"/>
      <c r="DB906" s="104"/>
      <c r="DC906" s="104"/>
      <c r="DD906" s="104"/>
      <c r="DE906" s="104"/>
      <c r="DF906" s="104"/>
      <c r="DG906" s="104"/>
      <c r="DH906" s="104"/>
      <c r="DI906" s="104"/>
      <c r="DJ906" s="104"/>
      <c r="DK906" s="104"/>
      <c r="DL906" s="104"/>
      <c r="DM906" s="104"/>
      <c r="DN906" s="104"/>
      <c r="DO906" s="104"/>
      <c r="DP906" s="104"/>
      <c r="DQ906" s="104"/>
      <c r="DR906" s="104"/>
      <c r="DS906" s="104"/>
      <c r="DT906" s="104"/>
      <c r="DU906" s="104"/>
      <c r="DV906" s="104"/>
      <c r="DW906" s="104"/>
      <c r="DX906" s="104"/>
      <c r="DY906" s="104"/>
      <c r="DZ906" s="104"/>
      <c r="EA906" s="104"/>
      <c r="EB906" s="104"/>
      <c r="EC906" s="104"/>
      <c r="ED906" s="104"/>
      <c r="EE906" s="104"/>
      <c r="EF906" s="104"/>
      <c r="EG906" s="104"/>
      <c r="EH906" s="104"/>
      <c r="EI906" s="104"/>
      <c r="EJ906" s="104"/>
      <c r="EK906" s="104"/>
      <c r="EL906" s="104"/>
      <c r="EM906" s="104"/>
      <c r="EN906" s="104"/>
      <c r="EO906" s="104"/>
      <c r="EP906" s="104"/>
      <c r="EQ906" s="104"/>
      <c r="ER906" s="104"/>
      <c r="ES906" s="104"/>
      <c r="ET906" s="104"/>
      <c r="EU906" s="104"/>
      <c r="EV906" s="104"/>
      <c r="EW906" s="104"/>
      <c r="EX906" s="104"/>
      <c r="EY906" s="104"/>
      <c r="EZ906" s="104"/>
      <c r="FA906" s="104"/>
      <c r="FB906" s="104"/>
      <c r="FC906" s="104"/>
      <c r="FD906" s="104"/>
      <c r="FE906" s="104"/>
      <c r="FF906" s="104"/>
      <c r="FG906" s="104"/>
      <c r="FH906" s="104"/>
      <c r="FI906" s="104"/>
      <c r="FJ906" s="104"/>
      <c r="FK906" s="104"/>
      <c r="FL906" s="104"/>
      <c r="FM906" s="104"/>
      <c r="FN906" s="104"/>
      <c r="FO906" s="104"/>
      <c r="FP906" s="104"/>
      <c r="FQ906" s="104"/>
      <c r="FR906" s="104"/>
      <c r="FS906" s="104"/>
      <c r="FT906" s="104"/>
      <c r="FU906" s="104"/>
      <c r="FV906" s="104"/>
      <c r="FW906" s="104"/>
      <c r="FX906" s="104"/>
      <c r="FY906" s="104"/>
      <c r="FZ906" s="104"/>
      <c r="GA906" s="104"/>
      <c r="GB906" s="104"/>
      <c r="GC906" s="104"/>
      <c r="GD906" s="104"/>
      <c r="GE906" s="104"/>
      <c r="GF906" s="104"/>
      <c r="GG906" s="104"/>
      <c r="GH906" s="104"/>
      <c r="GI906" s="104"/>
      <c r="GJ906" s="104"/>
      <c r="GK906" s="104"/>
      <c r="GL906" s="104"/>
      <c r="GM906" s="104"/>
      <c r="GN906" s="104"/>
      <c r="GO906" s="104"/>
      <c r="GP906" s="104"/>
      <c r="GQ906" s="104"/>
      <c r="GR906" s="104"/>
      <c r="GS906" s="104"/>
      <c r="GT906" s="104"/>
    </row>
    <row r="907" spans="8:202" s="6" customFormat="1">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c r="AJ907" s="104"/>
      <c r="AK907" s="104"/>
      <c r="AL907" s="104"/>
      <c r="AM907" s="104"/>
      <c r="AN907" s="104"/>
      <c r="AO907" s="104"/>
      <c r="AP907" s="104"/>
      <c r="AQ907" s="104"/>
      <c r="AR907" s="104"/>
      <c r="AS907" s="104"/>
      <c r="AT907" s="104"/>
      <c r="AU907" s="104"/>
      <c r="AV907" s="104"/>
      <c r="AW907" s="104"/>
      <c r="AX907" s="104"/>
      <c r="AY907" s="104"/>
      <c r="AZ907" s="104"/>
      <c r="BA907" s="104"/>
      <c r="BB907" s="104"/>
      <c r="BC907" s="104"/>
      <c r="BD907" s="104"/>
      <c r="BE907" s="104"/>
      <c r="BF907" s="104"/>
      <c r="BG907" s="104"/>
      <c r="BH907" s="104"/>
      <c r="BI907" s="104"/>
      <c r="BJ907" s="104"/>
      <c r="BK907" s="104"/>
      <c r="BL907" s="104"/>
      <c r="BM907" s="104"/>
      <c r="BN907" s="104"/>
      <c r="BO907" s="104"/>
      <c r="BP907" s="104"/>
      <c r="BQ907" s="104"/>
      <c r="BR907" s="104"/>
      <c r="BS907" s="104"/>
      <c r="BT907" s="104"/>
      <c r="BU907" s="104"/>
      <c r="BV907" s="104"/>
      <c r="BW907" s="104"/>
      <c r="BX907" s="104"/>
      <c r="BY907" s="104"/>
      <c r="BZ907" s="104"/>
      <c r="CA907" s="104"/>
      <c r="CB907" s="104"/>
      <c r="CC907" s="104"/>
      <c r="CD907" s="104"/>
      <c r="CE907" s="104"/>
      <c r="CF907" s="104"/>
      <c r="CG907" s="104"/>
      <c r="CH907" s="104"/>
      <c r="CI907" s="104"/>
      <c r="CJ907" s="104"/>
      <c r="CK907" s="104"/>
      <c r="CL907" s="104"/>
      <c r="CM907" s="104"/>
      <c r="CN907" s="104"/>
      <c r="CO907" s="104"/>
      <c r="CP907" s="104"/>
      <c r="CQ907" s="104"/>
      <c r="CR907" s="104"/>
      <c r="CS907" s="104"/>
      <c r="CT907" s="104"/>
      <c r="CU907" s="104"/>
      <c r="CV907" s="104"/>
      <c r="CW907" s="104"/>
      <c r="CX907" s="104"/>
      <c r="CY907" s="104"/>
      <c r="CZ907" s="104"/>
      <c r="DA907" s="104"/>
      <c r="DB907" s="104"/>
      <c r="DC907" s="104"/>
      <c r="DD907" s="104"/>
      <c r="DE907" s="104"/>
      <c r="DF907" s="104"/>
      <c r="DG907" s="104"/>
      <c r="DH907" s="104"/>
      <c r="DI907" s="104"/>
      <c r="DJ907" s="104"/>
      <c r="DK907" s="104"/>
      <c r="DL907" s="104"/>
      <c r="DM907" s="104"/>
      <c r="DN907" s="104"/>
      <c r="DO907" s="104"/>
      <c r="DP907" s="104"/>
      <c r="DQ907" s="104"/>
      <c r="DR907" s="104"/>
      <c r="DS907" s="104"/>
      <c r="DT907" s="104"/>
      <c r="DU907" s="104"/>
      <c r="DV907" s="104"/>
      <c r="DW907" s="104"/>
      <c r="DX907" s="104"/>
      <c r="DY907" s="104"/>
      <c r="DZ907" s="104"/>
      <c r="EA907" s="104"/>
      <c r="EB907" s="104"/>
      <c r="EC907" s="104"/>
      <c r="ED907" s="104"/>
      <c r="EE907" s="104"/>
      <c r="EF907" s="104"/>
      <c r="EG907" s="104"/>
      <c r="EH907" s="104"/>
      <c r="EI907" s="104"/>
      <c r="EJ907" s="104"/>
      <c r="EK907" s="104"/>
      <c r="EL907" s="104"/>
      <c r="EM907" s="104"/>
      <c r="EN907" s="104"/>
      <c r="EO907" s="104"/>
      <c r="EP907" s="104"/>
      <c r="EQ907" s="104"/>
      <c r="ER907" s="104"/>
      <c r="ES907" s="104"/>
      <c r="ET907" s="104"/>
      <c r="EU907" s="104"/>
      <c r="EV907" s="104"/>
      <c r="EW907" s="104"/>
      <c r="EX907" s="104"/>
      <c r="EY907" s="104"/>
      <c r="EZ907" s="104"/>
      <c r="FA907" s="104"/>
      <c r="FB907" s="104"/>
      <c r="FC907" s="104"/>
      <c r="FD907" s="104"/>
      <c r="FE907" s="104"/>
      <c r="FF907" s="104"/>
      <c r="FG907" s="104"/>
      <c r="FH907" s="104"/>
      <c r="FI907" s="104"/>
      <c r="FJ907" s="104"/>
      <c r="FK907" s="104"/>
      <c r="FL907" s="104"/>
      <c r="FM907" s="104"/>
      <c r="FN907" s="104"/>
      <c r="FO907" s="104"/>
      <c r="FP907" s="104"/>
      <c r="FQ907" s="104"/>
      <c r="FR907" s="104"/>
      <c r="FS907" s="104"/>
      <c r="FT907" s="104"/>
      <c r="FU907" s="104"/>
      <c r="FV907" s="104"/>
      <c r="FW907" s="104"/>
      <c r="FX907" s="104"/>
      <c r="FY907" s="104"/>
      <c r="FZ907" s="104"/>
      <c r="GA907" s="104"/>
      <c r="GB907" s="104"/>
      <c r="GC907" s="104"/>
      <c r="GD907" s="104"/>
      <c r="GE907" s="104"/>
      <c r="GF907" s="104"/>
      <c r="GG907" s="104"/>
      <c r="GH907" s="104"/>
      <c r="GI907" s="104"/>
      <c r="GJ907" s="104"/>
      <c r="GK907" s="104"/>
      <c r="GL907" s="104"/>
      <c r="GM907" s="104"/>
      <c r="GN907" s="104"/>
      <c r="GO907" s="104"/>
      <c r="GP907" s="104"/>
      <c r="GQ907" s="104"/>
      <c r="GR907" s="104"/>
      <c r="GS907" s="104"/>
      <c r="GT907" s="104"/>
    </row>
    <row r="908" spans="8:202" s="6" customFormat="1">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c r="AJ908" s="104"/>
      <c r="AK908" s="104"/>
      <c r="AL908" s="104"/>
      <c r="AM908" s="104"/>
      <c r="AN908" s="104"/>
      <c r="AO908" s="104"/>
      <c r="AP908" s="104"/>
      <c r="AQ908" s="104"/>
      <c r="AR908" s="104"/>
      <c r="AS908" s="104"/>
      <c r="AT908" s="104"/>
      <c r="AU908" s="104"/>
      <c r="AV908" s="104"/>
      <c r="AW908" s="104"/>
      <c r="AX908" s="104"/>
      <c r="AY908" s="104"/>
      <c r="AZ908" s="104"/>
      <c r="BA908" s="104"/>
      <c r="BB908" s="104"/>
      <c r="BC908" s="104"/>
      <c r="BD908" s="104"/>
      <c r="BE908" s="104"/>
      <c r="BF908" s="104"/>
      <c r="BG908" s="104"/>
      <c r="BH908" s="104"/>
      <c r="BI908" s="104"/>
      <c r="BJ908" s="104"/>
      <c r="BK908" s="104"/>
      <c r="BL908" s="104"/>
      <c r="BM908" s="104"/>
      <c r="BN908" s="104"/>
      <c r="BO908" s="104"/>
      <c r="BP908" s="104"/>
      <c r="BQ908" s="104"/>
      <c r="BR908" s="104"/>
      <c r="BS908" s="104"/>
      <c r="BT908" s="104"/>
      <c r="BU908" s="104"/>
      <c r="BV908" s="104"/>
      <c r="BW908" s="104"/>
      <c r="BX908" s="104"/>
      <c r="BY908" s="104"/>
      <c r="BZ908" s="104"/>
      <c r="CA908" s="104"/>
      <c r="CB908" s="104"/>
      <c r="CC908" s="104"/>
      <c r="CD908" s="104"/>
      <c r="CE908" s="104"/>
      <c r="CF908" s="104"/>
      <c r="CG908" s="104"/>
      <c r="CH908" s="104"/>
      <c r="CI908" s="104"/>
      <c r="CJ908" s="104"/>
      <c r="CK908" s="104"/>
      <c r="CL908" s="104"/>
      <c r="CM908" s="104"/>
      <c r="CN908" s="104"/>
      <c r="CO908" s="104"/>
      <c r="CP908" s="104"/>
      <c r="CQ908" s="104"/>
      <c r="CR908" s="104"/>
      <c r="CS908" s="104"/>
      <c r="CT908" s="104"/>
      <c r="CU908" s="104"/>
      <c r="CV908" s="104"/>
      <c r="CW908" s="104"/>
      <c r="CX908" s="104"/>
      <c r="CY908" s="104"/>
      <c r="CZ908" s="104"/>
      <c r="DA908" s="104"/>
      <c r="DB908" s="104"/>
      <c r="DC908" s="104"/>
      <c r="DD908" s="104"/>
      <c r="DE908" s="104"/>
      <c r="DF908" s="104"/>
      <c r="DG908" s="104"/>
      <c r="DH908" s="104"/>
      <c r="DI908" s="104"/>
      <c r="DJ908" s="104"/>
      <c r="DK908" s="104"/>
      <c r="DL908" s="104"/>
      <c r="DM908" s="104"/>
      <c r="DN908" s="104"/>
      <c r="DO908" s="104"/>
      <c r="DP908" s="104"/>
      <c r="DQ908" s="104"/>
      <c r="DR908" s="104"/>
      <c r="DS908" s="104"/>
      <c r="DT908" s="104"/>
      <c r="DU908" s="104"/>
      <c r="DV908" s="104"/>
      <c r="DW908" s="104"/>
      <c r="DX908" s="104"/>
      <c r="DY908" s="104"/>
      <c r="DZ908" s="104"/>
      <c r="EA908" s="104"/>
      <c r="EB908" s="104"/>
      <c r="EC908" s="104"/>
      <c r="ED908" s="104"/>
      <c r="EE908" s="104"/>
      <c r="EF908" s="104"/>
      <c r="EG908" s="104"/>
      <c r="EH908" s="104"/>
      <c r="EI908" s="104"/>
      <c r="EJ908" s="104"/>
      <c r="EK908" s="104"/>
      <c r="EL908" s="104"/>
      <c r="EM908" s="104"/>
      <c r="EN908" s="104"/>
      <c r="EO908" s="104"/>
      <c r="EP908" s="104"/>
      <c r="EQ908" s="104"/>
      <c r="ER908" s="104"/>
      <c r="ES908" s="104"/>
      <c r="ET908" s="104"/>
      <c r="EU908" s="104"/>
      <c r="EV908" s="104"/>
      <c r="EW908" s="104"/>
      <c r="EX908" s="104"/>
      <c r="EY908" s="104"/>
      <c r="EZ908" s="104"/>
      <c r="FA908" s="104"/>
      <c r="FB908" s="104"/>
      <c r="FC908" s="104"/>
      <c r="FD908" s="104"/>
      <c r="FE908" s="104"/>
      <c r="FF908" s="104"/>
      <c r="FG908" s="104"/>
      <c r="FH908" s="104"/>
      <c r="FI908" s="104"/>
      <c r="FJ908" s="104"/>
      <c r="FK908" s="104"/>
      <c r="FL908" s="104"/>
      <c r="FM908" s="104"/>
      <c r="FN908" s="104"/>
      <c r="FO908" s="104"/>
      <c r="FP908" s="104"/>
      <c r="FQ908" s="104"/>
      <c r="FR908" s="104"/>
      <c r="FS908" s="104"/>
      <c r="FT908" s="104"/>
      <c r="FU908" s="104"/>
      <c r="FV908" s="104"/>
      <c r="FW908" s="104"/>
      <c r="FX908" s="104"/>
      <c r="FY908" s="104"/>
      <c r="FZ908" s="104"/>
      <c r="GA908" s="104"/>
      <c r="GB908" s="104"/>
      <c r="GC908" s="104"/>
      <c r="GD908" s="104"/>
      <c r="GE908" s="104"/>
      <c r="GF908" s="104"/>
      <c r="GG908" s="104"/>
      <c r="GH908" s="104"/>
      <c r="GI908" s="104"/>
      <c r="GJ908" s="104"/>
      <c r="GK908" s="104"/>
      <c r="GL908" s="104"/>
      <c r="GM908" s="104"/>
      <c r="GN908" s="104"/>
      <c r="GO908" s="104"/>
      <c r="GP908" s="104"/>
      <c r="GQ908" s="104"/>
      <c r="GR908" s="104"/>
      <c r="GS908" s="104"/>
      <c r="GT908" s="104"/>
    </row>
    <row r="909" spans="8:202" s="6" customFormat="1">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c r="AJ909" s="104"/>
      <c r="AK909" s="104"/>
      <c r="AL909" s="104"/>
      <c r="AM909" s="104"/>
      <c r="AN909" s="104"/>
      <c r="AO909" s="104"/>
      <c r="AP909" s="104"/>
      <c r="AQ909" s="104"/>
      <c r="AR909" s="104"/>
      <c r="AS909" s="104"/>
      <c r="AT909" s="104"/>
      <c r="AU909" s="104"/>
      <c r="AV909" s="104"/>
      <c r="AW909" s="104"/>
      <c r="AX909" s="104"/>
      <c r="AY909" s="104"/>
      <c r="AZ909" s="104"/>
      <c r="BA909" s="104"/>
      <c r="BB909" s="104"/>
      <c r="BC909" s="104"/>
      <c r="BD909" s="104"/>
      <c r="BE909" s="104"/>
      <c r="BF909" s="104"/>
      <c r="BG909" s="104"/>
      <c r="BH909" s="104"/>
      <c r="BI909" s="104"/>
      <c r="BJ909" s="104"/>
      <c r="BK909" s="104"/>
      <c r="BL909" s="104"/>
      <c r="BM909" s="104"/>
      <c r="BN909" s="104"/>
      <c r="BO909" s="104"/>
      <c r="BP909" s="104"/>
      <c r="BQ909" s="104"/>
      <c r="BR909" s="104"/>
      <c r="BS909" s="104"/>
      <c r="BT909" s="104"/>
      <c r="BU909" s="104"/>
      <c r="BV909" s="104"/>
      <c r="BW909" s="104"/>
      <c r="BX909" s="104"/>
      <c r="BY909" s="104"/>
      <c r="BZ909" s="104"/>
      <c r="CA909" s="104"/>
      <c r="CB909" s="104"/>
      <c r="CC909" s="104"/>
      <c r="CD909" s="104"/>
      <c r="CE909" s="104"/>
      <c r="CF909" s="104"/>
      <c r="CG909" s="104"/>
      <c r="CH909" s="104"/>
      <c r="CI909" s="104"/>
      <c r="CJ909" s="104"/>
      <c r="CK909" s="104"/>
      <c r="CL909" s="104"/>
      <c r="CM909" s="104"/>
      <c r="CN909" s="104"/>
      <c r="CO909" s="104"/>
      <c r="CP909" s="104"/>
      <c r="CQ909" s="104"/>
      <c r="CR909" s="104"/>
      <c r="CS909" s="104"/>
      <c r="CT909" s="104"/>
      <c r="CU909" s="104"/>
      <c r="CV909" s="104"/>
      <c r="CW909" s="104"/>
      <c r="CX909" s="104"/>
      <c r="CY909" s="104"/>
      <c r="CZ909" s="104"/>
      <c r="DA909" s="104"/>
      <c r="DB909" s="104"/>
      <c r="DC909" s="104"/>
      <c r="DD909" s="104"/>
      <c r="DE909" s="104"/>
      <c r="DF909" s="104"/>
      <c r="DG909" s="104"/>
      <c r="DH909" s="104"/>
      <c r="DI909" s="104"/>
      <c r="DJ909" s="104"/>
      <c r="DK909" s="104"/>
      <c r="DL909" s="104"/>
      <c r="DM909" s="104"/>
      <c r="DN909" s="104"/>
      <c r="DO909" s="104"/>
      <c r="DP909" s="104"/>
      <c r="DQ909" s="104"/>
      <c r="DR909" s="104"/>
      <c r="DS909" s="104"/>
      <c r="DT909" s="104"/>
      <c r="DU909" s="104"/>
      <c r="DV909" s="104"/>
      <c r="DW909" s="104"/>
      <c r="DX909" s="104"/>
      <c r="DY909" s="104"/>
      <c r="DZ909" s="104"/>
      <c r="EA909" s="104"/>
      <c r="EB909" s="104"/>
      <c r="EC909" s="104"/>
      <c r="ED909" s="104"/>
      <c r="EE909" s="104"/>
      <c r="EF909" s="104"/>
      <c r="EG909" s="104"/>
      <c r="EH909" s="104"/>
      <c r="EI909" s="104"/>
      <c r="EJ909" s="104"/>
      <c r="EK909" s="104"/>
      <c r="EL909" s="104"/>
      <c r="EM909" s="104"/>
      <c r="EN909" s="104"/>
      <c r="EO909" s="104"/>
      <c r="EP909" s="104"/>
      <c r="EQ909" s="104"/>
      <c r="ER909" s="104"/>
      <c r="ES909" s="104"/>
      <c r="ET909" s="104"/>
      <c r="EU909" s="104"/>
      <c r="EV909" s="104"/>
      <c r="EW909" s="104"/>
      <c r="EX909" s="104"/>
      <c r="EY909" s="104"/>
      <c r="EZ909" s="104"/>
      <c r="FA909" s="104"/>
      <c r="FB909" s="104"/>
      <c r="FC909" s="104"/>
      <c r="FD909" s="104"/>
      <c r="FE909" s="104"/>
      <c r="FF909" s="104"/>
      <c r="FG909" s="104"/>
      <c r="FH909" s="104"/>
      <c r="FI909" s="104"/>
      <c r="FJ909" s="104"/>
      <c r="FK909" s="104"/>
      <c r="FL909" s="104"/>
      <c r="FM909" s="104"/>
      <c r="FN909" s="104"/>
      <c r="FO909" s="104"/>
      <c r="FP909" s="104"/>
      <c r="FQ909" s="104"/>
      <c r="FR909" s="104"/>
      <c r="FS909" s="104"/>
      <c r="FT909" s="104"/>
      <c r="FU909" s="104"/>
      <c r="FV909" s="104"/>
      <c r="FW909" s="104"/>
      <c r="FX909" s="104"/>
      <c r="FY909" s="104"/>
      <c r="FZ909" s="104"/>
      <c r="GA909" s="104"/>
      <c r="GB909" s="104"/>
      <c r="GC909" s="104"/>
      <c r="GD909" s="104"/>
      <c r="GE909" s="104"/>
      <c r="GF909" s="104"/>
      <c r="GG909" s="104"/>
      <c r="GH909" s="104"/>
      <c r="GI909" s="104"/>
      <c r="GJ909" s="104"/>
      <c r="GK909" s="104"/>
      <c r="GL909" s="104"/>
      <c r="GM909" s="104"/>
      <c r="GN909" s="104"/>
      <c r="GO909" s="104"/>
      <c r="GP909" s="104"/>
      <c r="GQ909" s="104"/>
      <c r="GR909" s="104"/>
      <c r="GS909" s="104"/>
      <c r="GT909" s="104"/>
    </row>
    <row r="910" spans="8:202" s="6" customFormat="1">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c r="AJ910" s="104"/>
      <c r="AK910" s="104"/>
      <c r="AL910" s="104"/>
      <c r="AM910" s="104"/>
      <c r="AN910" s="104"/>
      <c r="AO910" s="104"/>
      <c r="AP910" s="104"/>
      <c r="AQ910" s="104"/>
      <c r="AR910" s="104"/>
      <c r="AS910" s="104"/>
      <c r="AT910" s="104"/>
      <c r="AU910" s="104"/>
      <c r="AV910" s="104"/>
      <c r="AW910" s="104"/>
      <c r="AX910" s="104"/>
      <c r="AY910" s="104"/>
      <c r="AZ910" s="104"/>
      <c r="BA910" s="104"/>
      <c r="BB910" s="104"/>
      <c r="BC910" s="104"/>
      <c r="BD910" s="104"/>
      <c r="BE910" s="104"/>
      <c r="BF910" s="104"/>
      <c r="BG910" s="104"/>
      <c r="BH910" s="104"/>
      <c r="BI910" s="104"/>
      <c r="BJ910" s="104"/>
      <c r="BK910" s="104"/>
      <c r="BL910" s="104"/>
      <c r="BM910" s="104"/>
      <c r="BN910" s="104"/>
      <c r="BO910" s="104"/>
      <c r="BP910" s="104"/>
      <c r="BQ910" s="104"/>
      <c r="BR910" s="104"/>
      <c r="BS910" s="104"/>
      <c r="BT910" s="104"/>
      <c r="BU910" s="104"/>
      <c r="BV910" s="104"/>
      <c r="BW910" s="104"/>
      <c r="BX910" s="104"/>
      <c r="BY910" s="104"/>
      <c r="BZ910" s="104"/>
      <c r="CA910" s="104"/>
      <c r="CB910" s="104"/>
      <c r="CC910" s="104"/>
      <c r="CD910" s="104"/>
      <c r="CE910" s="104"/>
      <c r="CF910" s="104"/>
      <c r="CG910" s="104"/>
      <c r="CH910" s="104"/>
      <c r="CI910" s="104"/>
      <c r="CJ910" s="104"/>
      <c r="CK910" s="104"/>
      <c r="CL910" s="104"/>
      <c r="CM910" s="104"/>
      <c r="CN910" s="104"/>
      <c r="CO910" s="104"/>
      <c r="CP910" s="104"/>
      <c r="CQ910" s="104"/>
      <c r="CR910" s="104"/>
      <c r="CS910" s="104"/>
      <c r="CT910" s="104"/>
      <c r="CU910" s="104"/>
      <c r="CV910" s="104"/>
      <c r="CW910" s="104"/>
      <c r="CX910" s="104"/>
      <c r="CY910" s="104"/>
      <c r="CZ910" s="104"/>
      <c r="DA910" s="104"/>
      <c r="DB910" s="104"/>
      <c r="DC910" s="104"/>
      <c r="DD910" s="104"/>
      <c r="DE910" s="104"/>
      <c r="DF910" s="104"/>
      <c r="DG910" s="104"/>
      <c r="DH910" s="104"/>
      <c r="DI910" s="104"/>
      <c r="DJ910" s="104"/>
      <c r="DK910" s="104"/>
      <c r="DL910" s="104"/>
      <c r="DM910" s="104"/>
      <c r="DN910" s="104"/>
      <c r="DO910" s="104"/>
      <c r="DP910" s="104"/>
      <c r="DQ910" s="104"/>
      <c r="DR910" s="104"/>
      <c r="DS910" s="104"/>
      <c r="DT910" s="104"/>
      <c r="DU910" s="104"/>
      <c r="DV910" s="104"/>
      <c r="DW910" s="104"/>
      <c r="DX910" s="104"/>
      <c r="DY910" s="104"/>
      <c r="DZ910" s="104"/>
      <c r="EA910" s="104"/>
      <c r="EB910" s="104"/>
      <c r="EC910" s="104"/>
      <c r="ED910" s="104"/>
      <c r="EE910" s="104"/>
      <c r="EF910" s="104"/>
      <c r="EG910" s="104"/>
      <c r="EH910" s="104"/>
      <c r="EI910" s="104"/>
      <c r="EJ910" s="104"/>
      <c r="EK910" s="104"/>
      <c r="EL910" s="104"/>
      <c r="EM910" s="104"/>
      <c r="EN910" s="104"/>
      <c r="EO910" s="104"/>
      <c r="EP910" s="104"/>
      <c r="EQ910" s="104"/>
      <c r="ER910" s="104"/>
      <c r="ES910" s="104"/>
      <c r="ET910" s="104"/>
      <c r="EU910" s="104"/>
      <c r="EV910" s="104"/>
      <c r="EW910" s="104"/>
      <c r="EX910" s="104"/>
      <c r="EY910" s="104"/>
      <c r="EZ910" s="104"/>
      <c r="FA910" s="104"/>
      <c r="FB910" s="104"/>
      <c r="FC910" s="104"/>
      <c r="FD910" s="104"/>
      <c r="FE910" s="104"/>
      <c r="FF910" s="104"/>
      <c r="FG910" s="104"/>
      <c r="FH910" s="104"/>
      <c r="FI910" s="104"/>
      <c r="FJ910" s="104"/>
      <c r="FK910" s="104"/>
      <c r="FL910" s="104"/>
      <c r="FM910" s="104"/>
      <c r="FN910" s="104"/>
      <c r="FO910" s="104"/>
      <c r="FP910" s="104"/>
      <c r="FQ910" s="104"/>
      <c r="FR910" s="104"/>
      <c r="FS910" s="104"/>
      <c r="FT910" s="104"/>
      <c r="FU910" s="104"/>
      <c r="FV910" s="104"/>
      <c r="FW910" s="104"/>
      <c r="FX910" s="104"/>
      <c r="FY910" s="104"/>
      <c r="FZ910" s="104"/>
      <c r="GA910" s="104"/>
      <c r="GB910" s="104"/>
      <c r="GC910" s="104"/>
      <c r="GD910" s="104"/>
      <c r="GE910" s="104"/>
      <c r="GF910" s="104"/>
      <c r="GG910" s="104"/>
      <c r="GH910" s="104"/>
      <c r="GI910" s="104"/>
      <c r="GJ910" s="104"/>
      <c r="GK910" s="104"/>
      <c r="GL910" s="104"/>
      <c r="GM910" s="104"/>
      <c r="GN910" s="104"/>
      <c r="GO910" s="104"/>
      <c r="GP910" s="104"/>
      <c r="GQ910" s="104"/>
      <c r="GR910" s="104"/>
      <c r="GS910" s="104"/>
      <c r="GT910" s="104"/>
    </row>
    <row r="911" spans="8:202" s="6" customFormat="1">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c r="AJ911" s="104"/>
      <c r="AK911" s="104"/>
      <c r="AL911" s="104"/>
      <c r="AM911" s="104"/>
      <c r="AN911" s="104"/>
      <c r="AO911" s="104"/>
      <c r="AP911" s="104"/>
      <c r="AQ911" s="104"/>
      <c r="AR911" s="104"/>
      <c r="AS911" s="104"/>
      <c r="AT911" s="104"/>
      <c r="AU911" s="104"/>
      <c r="AV911" s="104"/>
      <c r="AW911" s="104"/>
      <c r="AX911" s="104"/>
      <c r="AY911" s="104"/>
      <c r="AZ911" s="104"/>
      <c r="BA911" s="104"/>
      <c r="BB911" s="104"/>
      <c r="BC911" s="104"/>
      <c r="BD911" s="104"/>
      <c r="BE911" s="104"/>
      <c r="BF911" s="104"/>
      <c r="BG911" s="104"/>
      <c r="BH911" s="104"/>
      <c r="BI911" s="104"/>
      <c r="BJ911" s="104"/>
      <c r="BK911" s="104"/>
      <c r="BL911" s="104"/>
      <c r="BM911" s="104"/>
      <c r="BN911" s="104"/>
      <c r="BO911" s="104"/>
      <c r="BP911" s="104"/>
      <c r="BQ911" s="104"/>
      <c r="BR911" s="104"/>
      <c r="BS911" s="104"/>
      <c r="BT911" s="104"/>
      <c r="BU911" s="104"/>
      <c r="BV911" s="104"/>
      <c r="BW911" s="104"/>
      <c r="BX911" s="104"/>
      <c r="BY911" s="104"/>
      <c r="BZ911" s="104"/>
      <c r="CA911" s="104"/>
      <c r="CB911" s="104"/>
      <c r="CC911" s="104"/>
      <c r="CD911" s="104"/>
      <c r="CE911" s="104"/>
      <c r="CF911" s="104"/>
      <c r="CG911" s="104"/>
      <c r="CH911" s="104"/>
      <c r="CI911" s="104"/>
      <c r="CJ911" s="104"/>
      <c r="CK911" s="104"/>
      <c r="CL911" s="104"/>
      <c r="CM911" s="104"/>
      <c r="CN911" s="104"/>
      <c r="CO911" s="104"/>
      <c r="CP911" s="104"/>
      <c r="CQ911" s="104"/>
      <c r="CR911" s="104"/>
      <c r="CS911" s="104"/>
      <c r="CT911" s="104"/>
      <c r="CU911" s="104"/>
      <c r="CV911" s="104"/>
      <c r="CW911" s="104"/>
      <c r="CX911" s="104"/>
      <c r="CY911" s="104"/>
      <c r="CZ911" s="104"/>
      <c r="DA911" s="104"/>
      <c r="DB911" s="104"/>
      <c r="DC911" s="104"/>
      <c r="DD911" s="104"/>
      <c r="DE911" s="104"/>
      <c r="DF911" s="104"/>
      <c r="DG911" s="104"/>
      <c r="DH911" s="104"/>
      <c r="DI911" s="104"/>
      <c r="DJ911" s="104"/>
      <c r="DK911" s="104"/>
      <c r="DL911" s="104"/>
      <c r="DM911" s="104"/>
      <c r="DN911" s="104"/>
      <c r="DO911" s="104"/>
      <c r="DP911" s="104"/>
      <c r="DQ911" s="104"/>
      <c r="DR911" s="104"/>
      <c r="DS911" s="104"/>
      <c r="DT911" s="104"/>
      <c r="DU911" s="104"/>
      <c r="DV911" s="104"/>
      <c r="DW911" s="104"/>
      <c r="DX911" s="104"/>
      <c r="DY911" s="104"/>
      <c r="DZ911" s="104"/>
      <c r="EA911" s="104"/>
      <c r="EB911" s="104"/>
      <c r="EC911" s="104"/>
      <c r="ED911" s="104"/>
      <c r="EE911" s="104"/>
      <c r="EF911" s="104"/>
      <c r="EG911" s="104"/>
      <c r="EH911" s="104"/>
      <c r="EI911" s="104"/>
      <c r="EJ911" s="104"/>
      <c r="EK911" s="104"/>
      <c r="EL911" s="104"/>
      <c r="EM911" s="104"/>
      <c r="EN911" s="104"/>
      <c r="EO911" s="104"/>
      <c r="EP911" s="104"/>
      <c r="EQ911" s="104"/>
      <c r="ER911" s="104"/>
      <c r="ES911" s="104"/>
      <c r="ET911" s="104"/>
      <c r="EU911" s="104"/>
      <c r="EV911" s="104"/>
      <c r="EW911" s="104"/>
      <c r="EX911" s="104"/>
      <c r="EY911" s="104"/>
      <c r="EZ911" s="104"/>
      <c r="FA911" s="104"/>
      <c r="FB911" s="104"/>
      <c r="FC911" s="104"/>
      <c r="FD911" s="104"/>
      <c r="FE911" s="104"/>
      <c r="FF911" s="104"/>
      <c r="FG911" s="104"/>
      <c r="FH911" s="104"/>
      <c r="FI911" s="104"/>
      <c r="FJ911" s="104"/>
      <c r="FK911" s="104"/>
      <c r="FL911" s="104"/>
      <c r="FM911" s="104"/>
      <c r="FN911" s="104"/>
      <c r="FO911" s="104"/>
      <c r="FP911" s="104"/>
      <c r="FQ911" s="104"/>
      <c r="FR911" s="104"/>
      <c r="FS911" s="104"/>
      <c r="FT911" s="104"/>
      <c r="FU911" s="104"/>
      <c r="FV911" s="104"/>
      <c r="FW911" s="104"/>
      <c r="FX911" s="104"/>
      <c r="FY911" s="104"/>
      <c r="FZ911" s="104"/>
      <c r="GA911" s="104"/>
      <c r="GB911" s="104"/>
      <c r="GC911" s="104"/>
      <c r="GD911" s="104"/>
      <c r="GE911" s="104"/>
      <c r="GF911" s="104"/>
      <c r="GG911" s="104"/>
      <c r="GH911" s="104"/>
      <c r="GI911" s="104"/>
      <c r="GJ911" s="104"/>
      <c r="GK911" s="104"/>
      <c r="GL911" s="104"/>
      <c r="GM911" s="104"/>
      <c r="GN911" s="104"/>
      <c r="GO911" s="104"/>
      <c r="GP911" s="104"/>
      <c r="GQ911" s="104"/>
      <c r="GR911" s="104"/>
      <c r="GS911" s="104"/>
      <c r="GT911" s="104"/>
    </row>
    <row r="912" spans="8:202" s="6" customFormat="1">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c r="AJ912" s="104"/>
      <c r="AK912" s="104"/>
      <c r="AL912" s="104"/>
      <c r="AM912" s="104"/>
      <c r="AN912" s="104"/>
      <c r="AO912" s="104"/>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c r="BQ912" s="104"/>
      <c r="BR912" s="104"/>
      <c r="BS912" s="104"/>
      <c r="BT912" s="104"/>
      <c r="BU912" s="104"/>
      <c r="BV912" s="104"/>
      <c r="BW912" s="104"/>
      <c r="BX912" s="104"/>
      <c r="BY912" s="104"/>
      <c r="BZ912" s="104"/>
      <c r="CA912" s="104"/>
      <c r="CB912" s="104"/>
      <c r="CC912" s="104"/>
      <c r="CD912" s="104"/>
      <c r="CE912" s="104"/>
      <c r="CF912" s="104"/>
      <c r="CG912" s="104"/>
      <c r="CH912" s="104"/>
      <c r="CI912" s="104"/>
      <c r="CJ912" s="104"/>
      <c r="CK912" s="104"/>
      <c r="CL912" s="104"/>
      <c r="CM912" s="104"/>
      <c r="CN912" s="104"/>
      <c r="CO912" s="104"/>
      <c r="CP912" s="104"/>
      <c r="CQ912" s="104"/>
      <c r="CR912" s="104"/>
      <c r="CS912" s="104"/>
      <c r="CT912" s="104"/>
      <c r="CU912" s="104"/>
      <c r="CV912" s="104"/>
      <c r="CW912" s="104"/>
      <c r="CX912" s="104"/>
      <c r="CY912" s="104"/>
      <c r="CZ912" s="104"/>
      <c r="DA912" s="104"/>
      <c r="DB912" s="104"/>
      <c r="DC912" s="104"/>
      <c r="DD912" s="104"/>
      <c r="DE912" s="104"/>
      <c r="DF912" s="104"/>
      <c r="DG912" s="104"/>
      <c r="DH912" s="104"/>
      <c r="DI912" s="104"/>
      <c r="DJ912" s="104"/>
      <c r="DK912" s="104"/>
      <c r="DL912" s="104"/>
      <c r="DM912" s="104"/>
      <c r="DN912" s="104"/>
      <c r="DO912" s="104"/>
      <c r="DP912" s="104"/>
      <c r="DQ912" s="104"/>
      <c r="DR912" s="104"/>
      <c r="DS912" s="104"/>
      <c r="DT912" s="104"/>
      <c r="DU912" s="104"/>
      <c r="DV912" s="104"/>
      <c r="DW912" s="104"/>
      <c r="DX912" s="104"/>
      <c r="DY912" s="104"/>
      <c r="DZ912" s="104"/>
      <c r="EA912" s="104"/>
      <c r="EB912" s="104"/>
      <c r="EC912" s="104"/>
      <c r="ED912" s="104"/>
      <c r="EE912" s="104"/>
      <c r="EF912" s="104"/>
      <c r="EG912" s="104"/>
      <c r="EH912" s="104"/>
      <c r="EI912" s="104"/>
      <c r="EJ912" s="104"/>
      <c r="EK912" s="104"/>
      <c r="EL912" s="104"/>
      <c r="EM912" s="104"/>
      <c r="EN912" s="104"/>
      <c r="EO912" s="104"/>
      <c r="EP912" s="104"/>
      <c r="EQ912" s="104"/>
      <c r="ER912" s="104"/>
      <c r="ES912" s="104"/>
      <c r="ET912" s="104"/>
      <c r="EU912" s="104"/>
      <c r="EV912" s="104"/>
      <c r="EW912" s="104"/>
      <c r="EX912" s="104"/>
      <c r="EY912" s="104"/>
      <c r="EZ912" s="104"/>
      <c r="FA912" s="104"/>
      <c r="FB912" s="104"/>
      <c r="FC912" s="104"/>
      <c r="FD912" s="104"/>
      <c r="FE912" s="104"/>
      <c r="FF912" s="104"/>
      <c r="FG912" s="104"/>
      <c r="FH912" s="104"/>
      <c r="FI912" s="104"/>
      <c r="FJ912" s="104"/>
      <c r="FK912" s="104"/>
      <c r="FL912" s="104"/>
      <c r="FM912" s="104"/>
      <c r="FN912" s="104"/>
      <c r="FO912" s="104"/>
      <c r="FP912" s="104"/>
      <c r="FQ912" s="104"/>
      <c r="FR912" s="104"/>
      <c r="FS912" s="104"/>
      <c r="FT912" s="104"/>
      <c r="FU912" s="104"/>
      <c r="FV912" s="104"/>
      <c r="FW912" s="104"/>
      <c r="FX912" s="104"/>
      <c r="FY912" s="104"/>
      <c r="FZ912" s="104"/>
      <c r="GA912" s="104"/>
      <c r="GB912" s="104"/>
      <c r="GC912" s="104"/>
      <c r="GD912" s="104"/>
      <c r="GE912" s="104"/>
      <c r="GF912" s="104"/>
      <c r="GG912" s="104"/>
      <c r="GH912" s="104"/>
      <c r="GI912" s="104"/>
      <c r="GJ912" s="104"/>
      <c r="GK912" s="104"/>
      <c r="GL912" s="104"/>
      <c r="GM912" s="104"/>
      <c r="GN912" s="104"/>
      <c r="GO912" s="104"/>
      <c r="GP912" s="104"/>
      <c r="GQ912" s="104"/>
      <c r="GR912" s="104"/>
      <c r="GS912" s="104"/>
      <c r="GT912" s="104"/>
    </row>
    <row r="913" spans="8:202" s="6" customFormat="1">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c r="AJ913" s="104"/>
      <c r="AK913" s="104"/>
      <c r="AL913" s="104"/>
      <c r="AM913" s="104"/>
      <c r="AN913" s="104"/>
      <c r="AO913" s="104"/>
      <c r="AP913" s="104"/>
      <c r="AQ913" s="104"/>
      <c r="AR913" s="104"/>
      <c r="AS913" s="104"/>
      <c r="AT913" s="104"/>
      <c r="AU913" s="104"/>
      <c r="AV913" s="104"/>
      <c r="AW913" s="104"/>
      <c r="AX913" s="104"/>
      <c r="AY913" s="104"/>
      <c r="AZ913" s="104"/>
      <c r="BA913" s="104"/>
      <c r="BB913" s="104"/>
      <c r="BC913" s="104"/>
      <c r="BD913" s="104"/>
      <c r="BE913" s="104"/>
      <c r="BF913" s="104"/>
      <c r="BG913" s="104"/>
      <c r="BH913" s="104"/>
      <c r="BI913" s="104"/>
      <c r="BJ913" s="104"/>
      <c r="BK913" s="104"/>
      <c r="BL913" s="104"/>
      <c r="BM913" s="104"/>
      <c r="BN913" s="104"/>
      <c r="BO913" s="104"/>
      <c r="BP913" s="104"/>
      <c r="BQ913" s="104"/>
      <c r="BR913" s="104"/>
      <c r="BS913" s="104"/>
      <c r="BT913" s="104"/>
      <c r="BU913" s="104"/>
      <c r="BV913" s="104"/>
      <c r="BW913" s="104"/>
      <c r="BX913" s="104"/>
      <c r="BY913" s="104"/>
      <c r="BZ913" s="104"/>
      <c r="CA913" s="104"/>
      <c r="CB913" s="104"/>
      <c r="CC913" s="104"/>
      <c r="CD913" s="104"/>
      <c r="CE913" s="104"/>
      <c r="CF913" s="104"/>
      <c r="CG913" s="104"/>
      <c r="CH913" s="104"/>
      <c r="CI913" s="104"/>
      <c r="CJ913" s="104"/>
      <c r="CK913" s="104"/>
      <c r="CL913" s="104"/>
      <c r="CM913" s="104"/>
      <c r="CN913" s="104"/>
      <c r="CO913" s="104"/>
      <c r="CP913" s="104"/>
      <c r="CQ913" s="104"/>
      <c r="CR913" s="104"/>
      <c r="CS913" s="104"/>
      <c r="CT913" s="104"/>
      <c r="CU913" s="104"/>
      <c r="CV913" s="104"/>
      <c r="CW913" s="104"/>
      <c r="CX913" s="104"/>
      <c r="CY913" s="104"/>
      <c r="CZ913" s="104"/>
      <c r="DA913" s="104"/>
      <c r="DB913" s="104"/>
      <c r="DC913" s="104"/>
      <c r="DD913" s="104"/>
      <c r="DE913" s="104"/>
      <c r="DF913" s="104"/>
      <c r="DG913" s="104"/>
      <c r="DH913" s="104"/>
      <c r="DI913" s="104"/>
      <c r="DJ913" s="104"/>
      <c r="DK913" s="104"/>
      <c r="DL913" s="104"/>
      <c r="DM913" s="104"/>
      <c r="DN913" s="104"/>
      <c r="DO913" s="104"/>
      <c r="DP913" s="104"/>
      <c r="DQ913" s="104"/>
      <c r="DR913" s="104"/>
      <c r="DS913" s="104"/>
      <c r="DT913" s="104"/>
      <c r="DU913" s="104"/>
      <c r="DV913" s="104"/>
      <c r="DW913" s="104"/>
      <c r="DX913" s="104"/>
      <c r="DY913" s="104"/>
      <c r="DZ913" s="104"/>
      <c r="EA913" s="104"/>
      <c r="EB913" s="104"/>
      <c r="EC913" s="104"/>
      <c r="ED913" s="104"/>
      <c r="EE913" s="104"/>
      <c r="EF913" s="104"/>
      <c r="EG913" s="104"/>
      <c r="EH913" s="104"/>
      <c r="EI913" s="104"/>
      <c r="EJ913" s="104"/>
      <c r="EK913" s="104"/>
      <c r="EL913" s="104"/>
      <c r="EM913" s="104"/>
      <c r="EN913" s="104"/>
      <c r="EO913" s="104"/>
      <c r="EP913" s="104"/>
      <c r="EQ913" s="104"/>
      <c r="ER913" s="104"/>
      <c r="ES913" s="104"/>
      <c r="ET913" s="104"/>
      <c r="EU913" s="104"/>
      <c r="EV913" s="104"/>
      <c r="EW913" s="104"/>
      <c r="EX913" s="104"/>
      <c r="EY913" s="104"/>
      <c r="EZ913" s="104"/>
      <c r="FA913" s="104"/>
      <c r="FB913" s="104"/>
      <c r="FC913" s="104"/>
      <c r="FD913" s="104"/>
      <c r="FE913" s="104"/>
      <c r="FF913" s="104"/>
      <c r="FG913" s="104"/>
      <c r="FH913" s="104"/>
      <c r="FI913" s="104"/>
      <c r="FJ913" s="104"/>
      <c r="FK913" s="104"/>
      <c r="FL913" s="104"/>
      <c r="FM913" s="104"/>
      <c r="FN913" s="104"/>
      <c r="FO913" s="104"/>
      <c r="FP913" s="104"/>
      <c r="FQ913" s="104"/>
      <c r="FR913" s="104"/>
      <c r="FS913" s="104"/>
      <c r="FT913" s="104"/>
      <c r="FU913" s="104"/>
      <c r="FV913" s="104"/>
      <c r="FW913" s="104"/>
      <c r="FX913" s="104"/>
      <c r="FY913" s="104"/>
      <c r="FZ913" s="104"/>
      <c r="GA913" s="104"/>
      <c r="GB913" s="104"/>
      <c r="GC913" s="104"/>
      <c r="GD913" s="104"/>
      <c r="GE913" s="104"/>
      <c r="GF913" s="104"/>
      <c r="GG913" s="104"/>
      <c r="GH913" s="104"/>
      <c r="GI913" s="104"/>
      <c r="GJ913" s="104"/>
      <c r="GK913" s="104"/>
      <c r="GL913" s="104"/>
      <c r="GM913" s="104"/>
      <c r="GN913" s="104"/>
      <c r="GO913" s="104"/>
      <c r="GP913" s="104"/>
      <c r="GQ913" s="104"/>
      <c r="GR913" s="104"/>
      <c r="GS913" s="104"/>
      <c r="GT913" s="104"/>
    </row>
    <row r="914" spans="8:202" s="6" customFormat="1">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c r="AJ914" s="104"/>
      <c r="AK914" s="104"/>
      <c r="AL914" s="104"/>
      <c r="AM914" s="104"/>
      <c r="AN914" s="104"/>
      <c r="AO914" s="104"/>
      <c r="AP914" s="104"/>
      <c r="AQ914" s="104"/>
      <c r="AR914" s="104"/>
      <c r="AS914" s="104"/>
      <c r="AT914" s="104"/>
      <c r="AU914" s="104"/>
      <c r="AV914" s="104"/>
      <c r="AW914" s="104"/>
      <c r="AX914" s="104"/>
      <c r="AY914" s="104"/>
      <c r="AZ914" s="104"/>
      <c r="BA914" s="104"/>
      <c r="BB914" s="104"/>
      <c r="BC914" s="104"/>
      <c r="BD914" s="104"/>
      <c r="BE914" s="104"/>
      <c r="BF914" s="104"/>
      <c r="BG914" s="104"/>
      <c r="BH914" s="104"/>
      <c r="BI914" s="104"/>
      <c r="BJ914" s="104"/>
      <c r="BK914" s="104"/>
      <c r="BL914" s="104"/>
      <c r="BM914" s="104"/>
      <c r="BN914" s="104"/>
      <c r="BO914" s="104"/>
      <c r="BP914" s="104"/>
      <c r="BQ914" s="104"/>
      <c r="BR914" s="104"/>
      <c r="BS914" s="104"/>
      <c r="BT914" s="104"/>
      <c r="BU914" s="104"/>
      <c r="BV914" s="104"/>
      <c r="BW914" s="104"/>
      <c r="BX914" s="104"/>
      <c r="BY914" s="104"/>
      <c r="BZ914" s="104"/>
      <c r="CA914" s="104"/>
      <c r="CB914" s="104"/>
      <c r="CC914" s="104"/>
      <c r="CD914" s="104"/>
      <c r="CE914" s="104"/>
      <c r="CF914" s="104"/>
      <c r="CG914" s="104"/>
      <c r="CH914" s="104"/>
      <c r="CI914" s="104"/>
      <c r="CJ914" s="104"/>
      <c r="CK914" s="104"/>
      <c r="CL914" s="104"/>
      <c r="CM914" s="104"/>
      <c r="CN914" s="104"/>
      <c r="CO914" s="104"/>
      <c r="CP914" s="104"/>
      <c r="CQ914" s="104"/>
      <c r="CR914" s="104"/>
      <c r="CS914" s="104"/>
      <c r="CT914" s="104"/>
      <c r="CU914" s="104"/>
      <c r="CV914" s="104"/>
      <c r="CW914" s="104"/>
      <c r="CX914" s="104"/>
      <c r="CY914" s="104"/>
      <c r="CZ914" s="104"/>
      <c r="DA914" s="104"/>
      <c r="DB914" s="104"/>
      <c r="DC914" s="104"/>
      <c r="DD914" s="104"/>
      <c r="DE914" s="104"/>
      <c r="DF914" s="104"/>
      <c r="DG914" s="104"/>
      <c r="DH914" s="104"/>
      <c r="DI914" s="104"/>
      <c r="DJ914" s="104"/>
      <c r="DK914" s="104"/>
      <c r="DL914" s="104"/>
      <c r="DM914" s="104"/>
      <c r="DN914" s="104"/>
      <c r="DO914" s="104"/>
      <c r="DP914" s="104"/>
      <c r="DQ914" s="104"/>
      <c r="DR914" s="104"/>
      <c r="DS914" s="104"/>
      <c r="DT914" s="104"/>
      <c r="DU914" s="104"/>
      <c r="DV914" s="104"/>
      <c r="DW914" s="104"/>
      <c r="DX914" s="104"/>
      <c r="DY914" s="104"/>
      <c r="DZ914" s="104"/>
      <c r="EA914" s="104"/>
      <c r="EB914" s="104"/>
      <c r="EC914" s="104"/>
      <c r="ED914" s="104"/>
      <c r="EE914" s="104"/>
      <c r="EF914" s="104"/>
      <c r="EG914" s="104"/>
      <c r="EH914" s="104"/>
      <c r="EI914" s="104"/>
      <c r="EJ914" s="104"/>
      <c r="EK914" s="104"/>
      <c r="EL914" s="104"/>
      <c r="EM914" s="104"/>
      <c r="EN914" s="104"/>
      <c r="EO914" s="104"/>
      <c r="EP914" s="104"/>
      <c r="EQ914" s="104"/>
      <c r="ER914" s="104"/>
      <c r="ES914" s="104"/>
      <c r="ET914" s="104"/>
      <c r="EU914" s="104"/>
      <c r="EV914" s="104"/>
      <c r="EW914" s="104"/>
      <c r="EX914" s="104"/>
      <c r="EY914" s="104"/>
      <c r="EZ914" s="104"/>
      <c r="FA914" s="104"/>
      <c r="FB914" s="104"/>
      <c r="FC914" s="104"/>
      <c r="FD914" s="104"/>
      <c r="FE914" s="104"/>
      <c r="FF914" s="104"/>
      <c r="FG914" s="104"/>
      <c r="FH914" s="104"/>
      <c r="FI914" s="104"/>
      <c r="FJ914" s="104"/>
      <c r="FK914" s="104"/>
      <c r="FL914" s="104"/>
      <c r="FM914" s="104"/>
      <c r="FN914" s="104"/>
      <c r="FO914" s="104"/>
      <c r="FP914" s="104"/>
      <c r="FQ914" s="104"/>
      <c r="FR914" s="104"/>
      <c r="FS914" s="104"/>
      <c r="FT914" s="104"/>
      <c r="FU914" s="104"/>
      <c r="FV914" s="104"/>
      <c r="FW914" s="104"/>
      <c r="FX914" s="104"/>
      <c r="FY914" s="104"/>
      <c r="FZ914" s="104"/>
      <c r="GA914" s="104"/>
      <c r="GB914" s="104"/>
      <c r="GC914" s="104"/>
      <c r="GD914" s="104"/>
      <c r="GE914" s="104"/>
      <c r="GF914" s="104"/>
      <c r="GG914" s="104"/>
      <c r="GH914" s="104"/>
      <c r="GI914" s="104"/>
      <c r="GJ914" s="104"/>
      <c r="GK914" s="104"/>
      <c r="GL914" s="104"/>
      <c r="GM914" s="104"/>
      <c r="GN914" s="104"/>
      <c r="GO914" s="104"/>
      <c r="GP914" s="104"/>
      <c r="GQ914" s="104"/>
      <c r="GR914" s="104"/>
      <c r="GS914" s="104"/>
      <c r="GT914" s="104"/>
    </row>
    <row r="915" spans="8:202" s="6" customFormat="1">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c r="AJ915" s="104"/>
      <c r="AK915" s="104"/>
      <c r="AL915" s="104"/>
      <c r="AM915" s="104"/>
      <c r="AN915" s="104"/>
      <c r="AO915" s="104"/>
      <c r="AP915" s="104"/>
      <c r="AQ915" s="104"/>
      <c r="AR915" s="104"/>
      <c r="AS915" s="104"/>
      <c r="AT915" s="104"/>
      <c r="AU915" s="104"/>
      <c r="AV915" s="104"/>
      <c r="AW915" s="104"/>
      <c r="AX915" s="104"/>
      <c r="AY915" s="104"/>
      <c r="AZ915" s="104"/>
      <c r="BA915" s="104"/>
      <c r="BB915" s="104"/>
      <c r="BC915" s="104"/>
      <c r="BD915" s="104"/>
      <c r="BE915" s="104"/>
      <c r="BF915" s="104"/>
      <c r="BG915" s="104"/>
      <c r="BH915" s="104"/>
      <c r="BI915" s="104"/>
      <c r="BJ915" s="104"/>
      <c r="BK915" s="104"/>
      <c r="BL915" s="104"/>
      <c r="BM915" s="104"/>
      <c r="BN915" s="104"/>
      <c r="BO915" s="104"/>
      <c r="BP915" s="104"/>
      <c r="BQ915" s="104"/>
      <c r="BR915" s="104"/>
      <c r="BS915" s="104"/>
      <c r="BT915" s="104"/>
      <c r="BU915" s="104"/>
      <c r="BV915" s="104"/>
      <c r="BW915" s="104"/>
      <c r="BX915" s="104"/>
      <c r="BY915" s="104"/>
      <c r="BZ915" s="104"/>
      <c r="CA915" s="104"/>
      <c r="CB915" s="104"/>
      <c r="CC915" s="104"/>
      <c r="CD915" s="104"/>
      <c r="CE915" s="104"/>
      <c r="CF915" s="104"/>
      <c r="CG915" s="104"/>
      <c r="CH915" s="104"/>
      <c r="CI915" s="104"/>
      <c r="CJ915" s="104"/>
      <c r="CK915" s="104"/>
      <c r="CL915" s="104"/>
      <c r="CM915" s="104"/>
      <c r="CN915" s="104"/>
      <c r="CO915" s="104"/>
      <c r="CP915" s="104"/>
      <c r="CQ915" s="104"/>
      <c r="CR915" s="104"/>
      <c r="CS915" s="104"/>
      <c r="CT915" s="104"/>
      <c r="CU915" s="104"/>
      <c r="CV915" s="104"/>
      <c r="CW915" s="104"/>
      <c r="CX915" s="104"/>
      <c r="CY915" s="104"/>
      <c r="CZ915" s="104"/>
      <c r="DA915" s="104"/>
      <c r="DB915" s="104"/>
      <c r="DC915" s="104"/>
      <c r="DD915" s="104"/>
      <c r="DE915" s="104"/>
      <c r="DF915" s="104"/>
      <c r="DG915" s="104"/>
      <c r="DH915" s="104"/>
      <c r="DI915" s="104"/>
      <c r="DJ915" s="104"/>
      <c r="DK915" s="104"/>
      <c r="DL915" s="104"/>
      <c r="DM915" s="104"/>
      <c r="DN915" s="104"/>
      <c r="DO915" s="104"/>
      <c r="DP915" s="104"/>
      <c r="DQ915" s="104"/>
      <c r="DR915" s="104"/>
      <c r="DS915" s="104"/>
      <c r="DT915" s="104"/>
      <c r="DU915" s="104"/>
      <c r="DV915" s="104"/>
      <c r="DW915" s="104"/>
      <c r="DX915" s="104"/>
      <c r="DY915" s="104"/>
      <c r="DZ915" s="104"/>
      <c r="EA915" s="104"/>
      <c r="EB915" s="104"/>
      <c r="EC915" s="104"/>
      <c r="ED915" s="104"/>
      <c r="EE915" s="104"/>
      <c r="EF915" s="104"/>
      <c r="EG915" s="104"/>
      <c r="EH915" s="104"/>
      <c r="EI915" s="104"/>
      <c r="EJ915" s="104"/>
      <c r="EK915" s="104"/>
      <c r="EL915" s="104"/>
      <c r="EM915" s="104"/>
      <c r="EN915" s="104"/>
      <c r="EO915" s="104"/>
      <c r="EP915" s="104"/>
      <c r="EQ915" s="104"/>
      <c r="ER915" s="104"/>
      <c r="ES915" s="104"/>
      <c r="ET915" s="104"/>
      <c r="EU915" s="104"/>
      <c r="EV915" s="104"/>
      <c r="EW915" s="104"/>
      <c r="EX915" s="104"/>
      <c r="EY915" s="104"/>
      <c r="EZ915" s="104"/>
      <c r="FA915" s="104"/>
      <c r="FB915" s="104"/>
      <c r="FC915" s="104"/>
      <c r="FD915" s="104"/>
      <c r="FE915" s="104"/>
      <c r="FF915" s="104"/>
      <c r="FG915" s="104"/>
      <c r="FH915" s="104"/>
      <c r="FI915" s="104"/>
      <c r="FJ915" s="104"/>
      <c r="FK915" s="104"/>
      <c r="FL915" s="104"/>
      <c r="FM915" s="104"/>
      <c r="FN915" s="104"/>
      <c r="FO915" s="104"/>
      <c r="FP915" s="104"/>
      <c r="FQ915" s="104"/>
      <c r="FR915" s="104"/>
      <c r="FS915" s="104"/>
      <c r="FT915" s="104"/>
      <c r="FU915" s="104"/>
      <c r="FV915" s="104"/>
      <c r="FW915" s="104"/>
      <c r="FX915" s="104"/>
      <c r="FY915" s="104"/>
      <c r="FZ915" s="104"/>
      <c r="GA915" s="104"/>
      <c r="GB915" s="104"/>
      <c r="GC915" s="104"/>
      <c r="GD915" s="104"/>
      <c r="GE915" s="104"/>
      <c r="GF915" s="104"/>
      <c r="GG915" s="104"/>
      <c r="GH915" s="104"/>
      <c r="GI915" s="104"/>
      <c r="GJ915" s="104"/>
      <c r="GK915" s="104"/>
      <c r="GL915" s="104"/>
      <c r="GM915" s="104"/>
      <c r="GN915" s="104"/>
      <c r="GO915" s="104"/>
      <c r="GP915" s="104"/>
      <c r="GQ915" s="104"/>
      <c r="GR915" s="104"/>
      <c r="GS915" s="104"/>
      <c r="GT915" s="104"/>
    </row>
    <row r="916" spans="8:202" s="6" customFormat="1">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04"/>
      <c r="CA916" s="104"/>
      <c r="CB916" s="104"/>
      <c r="CC916" s="104"/>
      <c r="CD916" s="104"/>
      <c r="CE916" s="104"/>
      <c r="CF916" s="104"/>
      <c r="CG916" s="104"/>
      <c r="CH916" s="104"/>
      <c r="CI916" s="104"/>
      <c r="CJ916" s="104"/>
      <c r="CK916" s="104"/>
      <c r="CL916" s="104"/>
      <c r="CM916" s="104"/>
      <c r="CN916" s="104"/>
      <c r="CO916" s="104"/>
      <c r="CP916" s="104"/>
      <c r="CQ916" s="104"/>
      <c r="CR916" s="104"/>
      <c r="CS916" s="104"/>
      <c r="CT916" s="104"/>
      <c r="CU916" s="104"/>
      <c r="CV916" s="104"/>
      <c r="CW916" s="104"/>
      <c r="CX916" s="104"/>
      <c r="CY916" s="104"/>
      <c r="CZ916" s="104"/>
      <c r="DA916" s="104"/>
      <c r="DB916" s="104"/>
      <c r="DC916" s="104"/>
      <c r="DD916" s="104"/>
      <c r="DE916" s="104"/>
      <c r="DF916" s="104"/>
      <c r="DG916" s="104"/>
      <c r="DH916" s="104"/>
      <c r="DI916" s="104"/>
      <c r="DJ916" s="104"/>
      <c r="DK916" s="104"/>
      <c r="DL916" s="104"/>
      <c r="DM916" s="104"/>
      <c r="DN916" s="104"/>
      <c r="DO916" s="104"/>
      <c r="DP916" s="104"/>
      <c r="DQ916" s="104"/>
      <c r="DR916" s="104"/>
      <c r="DS916" s="104"/>
      <c r="DT916" s="104"/>
      <c r="DU916" s="104"/>
      <c r="DV916" s="104"/>
      <c r="DW916" s="104"/>
      <c r="DX916" s="104"/>
      <c r="DY916" s="104"/>
      <c r="DZ916" s="104"/>
      <c r="EA916" s="104"/>
      <c r="EB916" s="104"/>
      <c r="EC916" s="104"/>
      <c r="ED916" s="104"/>
      <c r="EE916" s="104"/>
      <c r="EF916" s="104"/>
      <c r="EG916" s="104"/>
      <c r="EH916" s="104"/>
      <c r="EI916" s="104"/>
      <c r="EJ916" s="104"/>
      <c r="EK916" s="104"/>
      <c r="EL916" s="104"/>
      <c r="EM916" s="104"/>
      <c r="EN916" s="104"/>
      <c r="EO916" s="104"/>
      <c r="EP916" s="104"/>
      <c r="EQ916" s="104"/>
      <c r="ER916" s="104"/>
      <c r="ES916" s="104"/>
      <c r="ET916" s="104"/>
      <c r="EU916" s="104"/>
      <c r="EV916" s="104"/>
      <c r="EW916" s="104"/>
      <c r="EX916" s="104"/>
      <c r="EY916" s="104"/>
      <c r="EZ916" s="104"/>
      <c r="FA916" s="104"/>
      <c r="FB916" s="104"/>
      <c r="FC916" s="104"/>
      <c r="FD916" s="104"/>
      <c r="FE916" s="104"/>
      <c r="FF916" s="104"/>
      <c r="FG916" s="104"/>
      <c r="FH916" s="104"/>
      <c r="FI916" s="104"/>
      <c r="FJ916" s="104"/>
      <c r="FK916" s="104"/>
      <c r="FL916" s="104"/>
      <c r="FM916" s="104"/>
      <c r="FN916" s="104"/>
      <c r="FO916" s="104"/>
      <c r="FP916" s="104"/>
      <c r="FQ916" s="104"/>
      <c r="FR916" s="104"/>
      <c r="FS916" s="104"/>
      <c r="FT916" s="104"/>
      <c r="FU916" s="104"/>
      <c r="FV916" s="104"/>
      <c r="FW916" s="104"/>
      <c r="FX916" s="104"/>
      <c r="FY916" s="104"/>
      <c r="FZ916" s="104"/>
      <c r="GA916" s="104"/>
      <c r="GB916" s="104"/>
      <c r="GC916" s="104"/>
      <c r="GD916" s="104"/>
      <c r="GE916" s="104"/>
      <c r="GF916" s="104"/>
      <c r="GG916" s="104"/>
      <c r="GH916" s="104"/>
      <c r="GI916" s="104"/>
      <c r="GJ916" s="104"/>
      <c r="GK916" s="104"/>
      <c r="GL916" s="104"/>
      <c r="GM916" s="104"/>
      <c r="GN916" s="104"/>
      <c r="GO916" s="104"/>
      <c r="GP916" s="104"/>
      <c r="GQ916" s="104"/>
      <c r="GR916" s="104"/>
      <c r="GS916" s="104"/>
      <c r="GT916" s="104"/>
    </row>
    <row r="917" spans="8:202" s="6" customFormat="1">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c r="AJ917" s="104"/>
      <c r="AK917" s="104"/>
      <c r="AL917" s="104"/>
      <c r="AM917" s="104"/>
      <c r="AN917" s="104"/>
      <c r="AO917" s="104"/>
      <c r="AP917" s="104"/>
      <c r="AQ917" s="104"/>
      <c r="AR917" s="104"/>
      <c r="AS917" s="104"/>
      <c r="AT917" s="104"/>
      <c r="AU917" s="104"/>
      <c r="AV917" s="104"/>
      <c r="AW917" s="104"/>
      <c r="AX917" s="104"/>
      <c r="AY917" s="104"/>
      <c r="AZ917" s="104"/>
      <c r="BA917" s="104"/>
      <c r="BB917" s="104"/>
      <c r="BC917" s="104"/>
      <c r="BD917" s="104"/>
      <c r="BE917" s="104"/>
      <c r="BF917" s="104"/>
      <c r="BG917" s="104"/>
      <c r="BH917" s="104"/>
      <c r="BI917" s="104"/>
      <c r="BJ917" s="104"/>
      <c r="BK917" s="104"/>
      <c r="BL917" s="104"/>
      <c r="BM917" s="104"/>
      <c r="BN917" s="104"/>
      <c r="BO917" s="104"/>
      <c r="BP917" s="104"/>
      <c r="BQ917" s="104"/>
      <c r="BR917" s="104"/>
      <c r="BS917" s="104"/>
      <c r="BT917" s="104"/>
      <c r="BU917" s="104"/>
      <c r="BV917" s="104"/>
      <c r="BW917" s="104"/>
      <c r="BX917" s="104"/>
      <c r="BY917" s="104"/>
      <c r="BZ917" s="104"/>
      <c r="CA917" s="104"/>
      <c r="CB917" s="104"/>
      <c r="CC917" s="104"/>
      <c r="CD917" s="104"/>
      <c r="CE917" s="104"/>
      <c r="CF917" s="104"/>
      <c r="CG917" s="104"/>
      <c r="CH917" s="104"/>
      <c r="CI917" s="104"/>
      <c r="CJ917" s="104"/>
      <c r="CK917" s="104"/>
      <c r="CL917" s="104"/>
      <c r="CM917" s="104"/>
      <c r="CN917" s="104"/>
      <c r="CO917" s="104"/>
      <c r="CP917" s="104"/>
      <c r="CQ917" s="104"/>
      <c r="CR917" s="104"/>
      <c r="CS917" s="104"/>
      <c r="CT917" s="104"/>
      <c r="CU917" s="104"/>
      <c r="CV917" s="104"/>
      <c r="CW917" s="104"/>
      <c r="CX917" s="104"/>
      <c r="CY917" s="104"/>
      <c r="CZ917" s="104"/>
      <c r="DA917" s="104"/>
      <c r="DB917" s="104"/>
      <c r="DC917" s="104"/>
      <c r="DD917" s="104"/>
      <c r="DE917" s="104"/>
      <c r="DF917" s="104"/>
      <c r="DG917" s="104"/>
      <c r="DH917" s="104"/>
      <c r="DI917" s="104"/>
      <c r="DJ917" s="104"/>
      <c r="DK917" s="104"/>
      <c r="DL917" s="104"/>
      <c r="DM917" s="104"/>
      <c r="DN917" s="104"/>
      <c r="DO917" s="104"/>
      <c r="DP917" s="104"/>
      <c r="DQ917" s="104"/>
      <c r="DR917" s="104"/>
      <c r="DS917" s="104"/>
      <c r="DT917" s="104"/>
      <c r="DU917" s="104"/>
      <c r="DV917" s="104"/>
      <c r="DW917" s="104"/>
      <c r="DX917" s="104"/>
      <c r="DY917" s="104"/>
      <c r="DZ917" s="104"/>
      <c r="EA917" s="104"/>
      <c r="EB917" s="104"/>
      <c r="EC917" s="104"/>
      <c r="ED917" s="104"/>
      <c r="EE917" s="104"/>
      <c r="EF917" s="104"/>
      <c r="EG917" s="104"/>
      <c r="EH917" s="104"/>
      <c r="EI917" s="104"/>
      <c r="EJ917" s="104"/>
      <c r="EK917" s="104"/>
      <c r="EL917" s="104"/>
      <c r="EM917" s="104"/>
      <c r="EN917" s="104"/>
      <c r="EO917" s="104"/>
      <c r="EP917" s="104"/>
      <c r="EQ917" s="104"/>
      <c r="ER917" s="104"/>
      <c r="ES917" s="104"/>
      <c r="ET917" s="104"/>
      <c r="EU917" s="104"/>
      <c r="EV917" s="104"/>
      <c r="EW917" s="104"/>
      <c r="EX917" s="104"/>
      <c r="EY917" s="104"/>
      <c r="EZ917" s="104"/>
      <c r="FA917" s="104"/>
      <c r="FB917" s="104"/>
      <c r="FC917" s="104"/>
      <c r="FD917" s="104"/>
      <c r="FE917" s="104"/>
      <c r="FF917" s="104"/>
      <c r="FG917" s="104"/>
      <c r="FH917" s="104"/>
      <c r="FI917" s="104"/>
      <c r="FJ917" s="104"/>
      <c r="FK917" s="104"/>
      <c r="FL917" s="104"/>
      <c r="FM917" s="104"/>
      <c r="FN917" s="104"/>
      <c r="FO917" s="104"/>
      <c r="FP917" s="104"/>
      <c r="FQ917" s="104"/>
      <c r="FR917" s="104"/>
      <c r="FS917" s="104"/>
      <c r="FT917" s="104"/>
      <c r="FU917" s="104"/>
      <c r="FV917" s="104"/>
      <c r="FW917" s="104"/>
      <c r="FX917" s="104"/>
      <c r="FY917" s="104"/>
      <c r="FZ917" s="104"/>
      <c r="GA917" s="104"/>
      <c r="GB917" s="104"/>
      <c r="GC917" s="104"/>
      <c r="GD917" s="104"/>
      <c r="GE917" s="104"/>
      <c r="GF917" s="104"/>
      <c r="GG917" s="104"/>
      <c r="GH917" s="104"/>
      <c r="GI917" s="104"/>
      <c r="GJ917" s="104"/>
      <c r="GK917" s="104"/>
      <c r="GL917" s="104"/>
      <c r="GM917" s="104"/>
      <c r="GN917" s="104"/>
      <c r="GO917" s="104"/>
      <c r="GP917" s="104"/>
      <c r="GQ917" s="104"/>
      <c r="GR917" s="104"/>
      <c r="GS917" s="104"/>
      <c r="GT917" s="104"/>
    </row>
    <row r="918" spans="8:202" s="6" customFormat="1">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c r="AJ918" s="104"/>
      <c r="AK918" s="104"/>
      <c r="AL918" s="104"/>
      <c r="AM918" s="104"/>
      <c r="AN918" s="104"/>
      <c r="AO918" s="104"/>
      <c r="AP918" s="104"/>
      <c r="AQ918" s="104"/>
      <c r="AR918" s="104"/>
      <c r="AS918" s="104"/>
      <c r="AT918" s="104"/>
      <c r="AU918" s="104"/>
      <c r="AV918" s="104"/>
      <c r="AW918" s="104"/>
      <c r="AX918" s="104"/>
      <c r="AY918" s="104"/>
      <c r="AZ918" s="104"/>
      <c r="BA918" s="104"/>
      <c r="BB918" s="104"/>
      <c r="BC918" s="104"/>
      <c r="BD918" s="104"/>
      <c r="BE918" s="104"/>
      <c r="BF918" s="104"/>
      <c r="BG918" s="104"/>
      <c r="BH918" s="104"/>
      <c r="BI918" s="104"/>
      <c r="BJ918" s="104"/>
      <c r="BK918" s="104"/>
      <c r="BL918" s="104"/>
      <c r="BM918" s="104"/>
      <c r="BN918" s="104"/>
      <c r="BO918" s="104"/>
      <c r="BP918" s="104"/>
      <c r="BQ918" s="104"/>
      <c r="BR918" s="104"/>
      <c r="BS918" s="104"/>
      <c r="BT918" s="104"/>
      <c r="BU918" s="104"/>
      <c r="BV918" s="104"/>
      <c r="BW918" s="104"/>
      <c r="BX918" s="104"/>
      <c r="BY918" s="104"/>
      <c r="BZ918" s="104"/>
      <c r="CA918" s="104"/>
      <c r="CB918" s="104"/>
      <c r="CC918" s="104"/>
      <c r="CD918" s="104"/>
      <c r="CE918" s="104"/>
      <c r="CF918" s="104"/>
      <c r="CG918" s="104"/>
      <c r="CH918" s="104"/>
      <c r="CI918" s="104"/>
      <c r="CJ918" s="104"/>
      <c r="CK918" s="104"/>
      <c r="CL918" s="104"/>
      <c r="CM918" s="104"/>
      <c r="CN918" s="104"/>
      <c r="CO918" s="104"/>
      <c r="CP918" s="104"/>
      <c r="CQ918" s="104"/>
      <c r="CR918" s="104"/>
      <c r="CS918" s="104"/>
      <c r="CT918" s="104"/>
      <c r="CU918" s="104"/>
      <c r="CV918" s="104"/>
      <c r="CW918" s="104"/>
      <c r="CX918" s="104"/>
      <c r="CY918" s="104"/>
      <c r="CZ918" s="104"/>
      <c r="DA918" s="104"/>
      <c r="DB918" s="104"/>
      <c r="DC918" s="104"/>
      <c r="DD918" s="104"/>
      <c r="DE918" s="104"/>
      <c r="DF918" s="104"/>
      <c r="DG918" s="104"/>
      <c r="DH918" s="104"/>
      <c r="DI918" s="104"/>
      <c r="DJ918" s="104"/>
      <c r="DK918" s="104"/>
      <c r="DL918" s="104"/>
      <c r="DM918" s="104"/>
      <c r="DN918" s="104"/>
      <c r="DO918" s="104"/>
      <c r="DP918" s="104"/>
      <c r="DQ918" s="104"/>
      <c r="DR918" s="104"/>
      <c r="DS918" s="104"/>
      <c r="DT918" s="104"/>
      <c r="DU918" s="104"/>
      <c r="DV918" s="104"/>
      <c r="DW918" s="104"/>
      <c r="DX918" s="104"/>
      <c r="DY918" s="104"/>
      <c r="DZ918" s="104"/>
      <c r="EA918" s="104"/>
      <c r="EB918" s="104"/>
      <c r="EC918" s="104"/>
      <c r="ED918" s="104"/>
      <c r="EE918" s="104"/>
      <c r="EF918" s="104"/>
      <c r="EG918" s="104"/>
      <c r="EH918" s="104"/>
      <c r="EI918" s="104"/>
      <c r="EJ918" s="104"/>
      <c r="EK918" s="104"/>
      <c r="EL918" s="104"/>
      <c r="EM918" s="104"/>
      <c r="EN918" s="104"/>
      <c r="EO918" s="104"/>
      <c r="EP918" s="104"/>
      <c r="EQ918" s="104"/>
      <c r="ER918" s="104"/>
      <c r="ES918" s="104"/>
      <c r="ET918" s="104"/>
      <c r="EU918" s="104"/>
      <c r="EV918" s="104"/>
      <c r="EW918" s="104"/>
      <c r="EX918" s="104"/>
      <c r="EY918" s="104"/>
      <c r="EZ918" s="104"/>
      <c r="FA918" s="104"/>
      <c r="FB918" s="104"/>
      <c r="FC918" s="104"/>
      <c r="FD918" s="104"/>
      <c r="FE918" s="104"/>
      <c r="FF918" s="104"/>
      <c r="FG918" s="104"/>
      <c r="FH918" s="104"/>
      <c r="FI918" s="104"/>
      <c r="FJ918" s="104"/>
      <c r="FK918" s="104"/>
      <c r="FL918" s="104"/>
      <c r="FM918" s="104"/>
      <c r="FN918" s="104"/>
      <c r="FO918" s="104"/>
      <c r="FP918" s="104"/>
      <c r="FQ918" s="104"/>
      <c r="FR918" s="104"/>
      <c r="FS918" s="104"/>
      <c r="FT918" s="104"/>
      <c r="FU918" s="104"/>
      <c r="FV918" s="104"/>
      <c r="FW918" s="104"/>
      <c r="FX918" s="104"/>
      <c r="FY918" s="104"/>
      <c r="FZ918" s="104"/>
      <c r="GA918" s="104"/>
      <c r="GB918" s="104"/>
      <c r="GC918" s="104"/>
      <c r="GD918" s="104"/>
      <c r="GE918" s="104"/>
      <c r="GF918" s="104"/>
      <c r="GG918" s="104"/>
      <c r="GH918" s="104"/>
      <c r="GI918" s="104"/>
      <c r="GJ918" s="104"/>
      <c r="GK918" s="104"/>
      <c r="GL918" s="104"/>
      <c r="GM918" s="104"/>
      <c r="GN918" s="104"/>
      <c r="GO918" s="104"/>
      <c r="GP918" s="104"/>
      <c r="GQ918" s="104"/>
      <c r="GR918" s="104"/>
      <c r="GS918" s="104"/>
      <c r="GT918" s="104"/>
    </row>
    <row r="919" spans="8:202" s="6" customFormat="1">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c r="AJ919" s="104"/>
      <c r="AK919" s="104"/>
      <c r="AL919" s="104"/>
      <c r="AM919" s="104"/>
      <c r="AN919" s="104"/>
      <c r="AO919" s="104"/>
      <c r="AP919" s="104"/>
      <c r="AQ919" s="104"/>
      <c r="AR919" s="104"/>
      <c r="AS919" s="104"/>
      <c r="AT919" s="104"/>
      <c r="AU919" s="104"/>
      <c r="AV919" s="104"/>
      <c r="AW919" s="104"/>
      <c r="AX919" s="104"/>
      <c r="AY919" s="104"/>
      <c r="AZ919" s="104"/>
      <c r="BA919" s="104"/>
      <c r="BB919" s="104"/>
      <c r="BC919" s="104"/>
      <c r="BD919" s="104"/>
      <c r="BE919" s="104"/>
      <c r="BF919" s="104"/>
      <c r="BG919" s="104"/>
      <c r="BH919" s="104"/>
      <c r="BI919" s="104"/>
      <c r="BJ919" s="104"/>
      <c r="BK919" s="104"/>
      <c r="BL919" s="104"/>
      <c r="BM919" s="104"/>
      <c r="BN919" s="104"/>
      <c r="BO919" s="104"/>
      <c r="BP919" s="104"/>
      <c r="BQ919" s="104"/>
      <c r="BR919" s="104"/>
      <c r="BS919" s="104"/>
      <c r="BT919" s="104"/>
      <c r="BU919" s="104"/>
      <c r="BV919" s="104"/>
      <c r="BW919" s="104"/>
      <c r="BX919" s="104"/>
      <c r="BY919" s="104"/>
      <c r="BZ919" s="104"/>
      <c r="CA919" s="104"/>
      <c r="CB919" s="104"/>
      <c r="CC919" s="104"/>
      <c r="CD919" s="104"/>
      <c r="CE919" s="104"/>
      <c r="CF919" s="104"/>
      <c r="CG919" s="104"/>
      <c r="CH919" s="104"/>
      <c r="CI919" s="104"/>
      <c r="CJ919" s="104"/>
      <c r="CK919" s="104"/>
      <c r="CL919" s="104"/>
      <c r="CM919" s="104"/>
      <c r="CN919" s="104"/>
      <c r="CO919" s="104"/>
      <c r="CP919" s="104"/>
      <c r="CQ919" s="104"/>
      <c r="CR919" s="104"/>
      <c r="CS919" s="104"/>
      <c r="CT919" s="104"/>
      <c r="CU919" s="104"/>
      <c r="CV919" s="104"/>
      <c r="CW919" s="104"/>
      <c r="CX919" s="104"/>
      <c r="CY919" s="104"/>
      <c r="CZ919" s="104"/>
      <c r="DA919" s="104"/>
      <c r="DB919" s="104"/>
      <c r="DC919" s="104"/>
      <c r="DD919" s="104"/>
      <c r="DE919" s="104"/>
      <c r="DF919" s="104"/>
      <c r="DG919" s="104"/>
      <c r="DH919" s="104"/>
      <c r="DI919" s="104"/>
      <c r="DJ919" s="104"/>
      <c r="DK919" s="104"/>
      <c r="DL919" s="104"/>
      <c r="DM919" s="104"/>
      <c r="DN919" s="104"/>
      <c r="DO919" s="104"/>
      <c r="DP919" s="104"/>
      <c r="DQ919" s="104"/>
      <c r="DR919" s="104"/>
      <c r="DS919" s="104"/>
      <c r="DT919" s="104"/>
      <c r="DU919" s="104"/>
      <c r="DV919" s="104"/>
      <c r="DW919" s="104"/>
      <c r="DX919" s="104"/>
      <c r="DY919" s="104"/>
      <c r="DZ919" s="104"/>
      <c r="EA919" s="104"/>
      <c r="EB919" s="104"/>
      <c r="EC919" s="104"/>
      <c r="ED919" s="104"/>
      <c r="EE919" s="104"/>
      <c r="EF919" s="104"/>
      <c r="EG919" s="104"/>
      <c r="EH919" s="104"/>
      <c r="EI919" s="104"/>
      <c r="EJ919" s="104"/>
      <c r="EK919" s="104"/>
      <c r="EL919" s="104"/>
      <c r="EM919" s="104"/>
      <c r="EN919" s="104"/>
      <c r="EO919" s="104"/>
      <c r="EP919" s="104"/>
      <c r="EQ919" s="104"/>
      <c r="ER919" s="104"/>
      <c r="ES919" s="104"/>
      <c r="ET919" s="104"/>
      <c r="EU919" s="104"/>
      <c r="EV919" s="104"/>
      <c r="EW919" s="104"/>
      <c r="EX919" s="104"/>
      <c r="EY919" s="104"/>
      <c r="EZ919" s="104"/>
      <c r="FA919" s="104"/>
      <c r="FB919" s="104"/>
      <c r="FC919" s="104"/>
      <c r="FD919" s="104"/>
      <c r="FE919" s="104"/>
      <c r="FF919" s="104"/>
      <c r="FG919" s="104"/>
      <c r="FH919" s="104"/>
      <c r="FI919" s="104"/>
      <c r="FJ919" s="104"/>
      <c r="FK919" s="104"/>
      <c r="FL919" s="104"/>
      <c r="FM919" s="104"/>
      <c r="FN919" s="104"/>
      <c r="FO919" s="104"/>
      <c r="FP919" s="104"/>
      <c r="FQ919" s="104"/>
      <c r="FR919" s="104"/>
      <c r="FS919" s="104"/>
      <c r="FT919" s="104"/>
      <c r="FU919" s="104"/>
      <c r="FV919" s="104"/>
      <c r="FW919" s="104"/>
      <c r="FX919" s="104"/>
      <c r="FY919" s="104"/>
      <c r="FZ919" s="104"/>
      <c r="GA919" s="104"/>
      <c r="GB919" s="104"/>
      <c r="GC919" s="104"/>
      <c r="GD919" s="104"/>
      <c r="GE919" s="104"/>
      <c r="GF919" s="104"/>
      <c r="GG919" s="104"/>
      <c r="GH919" s="104"/>
      <c r="GI919" s="104"/>
      <c r="GJ919" s="104"/>
      <c r="GK919" s="104"/>
      <c r="GL919" s="104"/>
      <c r="GM919" s="104"/>
      <c r="GN919" s="104"/>
      <c r="GO919" s="104"/>
      <c r="GP919" s="104"/>
      <c r="GQ919" s="104"/>
      <c r="GR919" s="104"/>
      <c r="GS919" s="104"/>
      <c r="GT919" s="104"/>
    </row>
    <row r="920" spans="8:202" s="6" customFormat="1">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c r="AJ920" s="104"/>
      <c r="AK920" s="104"/>
      <c r="AL920" s="104"/>
      <c r="AM920" s="104"/>
      <c r="AN920" s="104"/>
      <c r="AO920" s="104"/>
      <c r="AP920" s="104"/>
      <c r="AQ920" s="104"/>
      <c r="AR920" s="104"/>
      <c r="AS920" s="104"/>
      <c r="AT920" s="104"/>
      <c r="AU920" s="104"/>
      <c r="AV920" s="104"/>
      <c r="AW920" s="104"/>
      <c r="AX920" s="104"/>
      <c r="AY920" s="104"/>
      <c r="AZ920" s="104"/>
      <c r="BA920" s="104"/>
      <c r="BB920" s="104"/>
      <c r="BC920" s="104"/>
      <c r="BD920" s="104"/>
      <c r="BE920" s="104"/>
      <c r="BF920" s="104"/>
      <c r="BG920" s="104"/>
      <c r="BH920" s="104"/>
      <c r="BI920" s="104"/>
      <c r="BJ920" s="104"/>
      <c r="BK920" s="104"/>
      <c r="BL920" s="104"/>
      <c r="BM920" s="104"/>
      <c r="BN920" s="104"/>
      <c r="BO920" s="104"/>
      <c r="BP920" s="104"/>
      <c r="BQ920" s="104"/>
      <c r="BR920" s="104"/>
      <c r="BS920" s="104"/>
      <c r="BT920" s="104"/>
      <c r="BU920" s="104"/>
      <c r="BV920" s="104"/>
      <c r="BW920" s="104"/>
      <c r="BX920" s="104"/>
      <c r="BY920" s="104"/>
      <c r="BZ920" s="104"/>
      <c r="CA920" s="104"/>
      <c r="CB920" s="104"/>
      <c r="CC920" s="104"/>
      <c r="CD920" s="104"/>
      <c r="CE920" s="104"/>
      <c r="CF920" s="104"/>
      <c r="CG920" s="104"/>
      <c r="CH920" s="104"/>
      <c r="CI920" s="104"/>
      <c r="CJ920" s="104"/>
      <c r="CK920" s="104"/>
      <c r="CL920" s="104"/>
      <c r="CM920" s="104"/>
      <c r="CN920" s="104"/>
      <c r="CO920" s="104"/>
      <c r="CP920" s="104"/>
      <c r="CQ920" s="104"/>
      <c r="CR920" s="104"/>
      <c r="CS920" s="104"/>
      <c r="CT920" s="104"/>
      <c r="CU920" s="104"/>
      <c r="CV920" s="104"/>
      <c r="CW920" s="104"/>
      <c r="CX920" s="104"/>
      <c r="CY920" s="104"/>
      <c r="CZ920" s="104"/>
      <c r="DA920" s="104"/>
      <c r="DB920" s="104"/>
      <c r="DC920" s="104"/>
      <c r="DD920" s="104"/>
      <c r="DE920" s="104"/>
      <c r="DF920" s="104"/>
      <c r="DG920" s="104"/>
      <c r="DH920" s="104"/>
      <c r="DI920" s="104"/>
      <c r="DJ920" s="104"/>
      <c r="DK920" s="104"/>
      <c r="DL920" s="104"/>
      <c r="DM920" s="104"/>
      <c r="DN920" s="104"/>
      <c r="DO920" s="104"/>
      <c r="DP920" s="104"/>
      <c r="DQ920" s="104"/>
      <c r="DR920" s="104"/>
      <c r="DS920" s="104"/>
      <c r="DT920" s="104"/>
      <c r="DU920" s="104"/>
      <c r="DV920" s="104"/>
      <c r="DW920" s="104"/>
      <c r="DX920" s="104"/>
      <c r="DY920" s="104"/>
      <c r="DZ920" s="104"/>
      <c r="EA920" s="104"/>
      <c r="EB920" s="104"/>
      <c r="EC920" s="104"/>
      <c r="ED920" s="104"/>
      <c r="EE920" s="104"/>
      <c r="EF920" s="104"/>
      <c r="EG920" s="104"/>
      <c r="EH920" s="104"/>
      <c r="EI920" s="104"/>
      <c r="EJ920" s="104"/>
      <c r="EK920" s="104"/>
      <c r="EL920" s="104"/>
      <c r="EM920" s="104"/>
      <c r="EN920" s="104"/>
      <c r="EO920" s="104"/>
      <c r="EP920" s="104"/>
      <c r="EQ920" s="104"/>
      <c r="ER920" s="104"/>
      <c r="ES920" s="104"/>
      <c r="ET920" s="104"/>
      <c r="EU920" s="104"/>
      <c r="EV920" s="104"/>
      <c r="EW920" s="104"/>
      <c r="EX920" s="104"/>
      <c r="EY920" s="104"/>
      <c r="EZ920" s="104"/>
      <c r="FA920" s="104"/>
      <c r="FB920" s="104"/>
      <c r="FC920" s="104"/>
      <c r="FD920" s="104"/>
      <c r="FE920" s="104"/>
      <c r="FF920" s="104"/>
      <c r="FG920" s="104"/>
      <c r="FH920" s="104"/>
      <c r="FI920" s="104"/>
      <c r="FJ920" s="104"/>
      <c r="FK920" s="104"/>
      <c r="FL920" s="104"/>
      <c r="FM920" s="104"/>
      <c r="FN920" s="104"/>
      <c r="FO920" s="104"/>
      <c r="FP920" s="104"/>
      <c r="FQ920" s="104"/>
      <c r="FR920" s="104"/>
      <c r="FS920" s="104"/>
      <c r="FT920" s="104"/>
      <c r="FU920" s="104"/>
      <c r="FV920" s="104"/>
      <c r="FW920" s="104"/>
      <c r="FX920" s="104"/>
      <c r="FY920" s="104"/>
      <c r="FZ920" s="104"/>
      <c r="GA920" s="104"/>
      <c r="GB920" s="104"/>
      <c r="GC920" s="104"/>
      <c r="GD920" s="104"/>
      <c r="GE920" s="104"/>
      <c r="GF920" s="104"/>
      <c r="GG920" s="104"/>
      <c r="GH920" s="104"/>
      <c r="GI920" s="104"/>
      <c r="GJ920" s="104"/>
      <c r="GK920" s="104"/>
      <c r="GL920" s="104"/>
      <c r="GM920" s="104"/>
      <c r="GN920" s="104"/>
      <c r="GO920" s="104"/>
      <c r="GP920" s="104"/>
      <c r="GQ920" s="104"/>
      <c r="GR920" s="104"/>
      <c r="GS920" s="104"/>
      <c r="GT920" s="104"/>
    </row>
    <row r="921" spans="8:202" s="6" customFormat="1">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c r="AJ921" s="104"/>
      <c r="AK921" s="104"/>
      <c r="AL921" s="104"/>
      <c r="AM921" s="104"/>
      <c r="AN921" s="104"/>
      <c r="AO921" s="104"/>
      <c r="AP921" s="104"/>
      <c r="AQ921" s="104"/>
      <c r="AR921" s="104"/>
      <c r="AS921" s="104"/>
      <c r="AT921" s="104"/>
      <c r="AU921" s="104"/>
      <c r="AV921" s="104"/>
      <c r="AW921" s="104"/>
      <c r="AX921" s="104"/>
      <c r="AY921" s="104"/>
      <c r="AZ921" s="104"/>
      <c r="BA921" s="104"/>
      <c r="BB921" s="104"/>
      <c r="BC921" s="104"/>
      <c r="BD921" s="104"/>
      <c r="BE921" s="104"/>
      <c r="BF921" s="104"/>
      <c r="BG921" s="104"/>
      <c r="BH921" s="104"/>
      <c r="BI921" s="104"/>
      <c r="BJ921" s="104"/>
      <c r="BK921" s="104"/>
      <c r="BL921" s="104"/>
      <c r="BM921" s="104"/>
      <c r="BN921" s="104"/>
      <c r="BO921" s="104"/>
      <c r="BP921" s="104"/>
      <c r="BQ921" s="104"/>
      <c r="BR921" s="104"/>
      <c r="BS921" s="104"/>
      <c r="BT921" s="104"/>
      <c r="BU921" s="104"/>
      <c r="BV921" s="104"/>
      <c r="BW921" s="104"/>
      <c r="BX921" s="104"/>
      <c r="BY921" s="104"/>
      <c r="BZ921" s="104"/>
      <c r="CA921" s="104"/>
      <c r="CB921" s="104"/>
      <c r="CC921" s="104"/>
      <c r="CD921" s="104"/>
      <c r="CE921" s="104"/>
      <c r="CF921" s="104"/>
      <c r="CG921" s="104"/>
      <c r="CH921" s="104"/>
      <c r="CI921" s="104"/>
      <c r="CJ921" s="104"/>
      <c r="CK921" s="104"/>
      <c r="CL921" s="104"/>
      <c r="CM921" s="104"/>
      <c r="CN921" s="104"/>
      <c r="CO921" s="104"/>
      <c r="CP921" s="104"/>
      <c r="CQ921" s="104"/>
      <c r="CR921" s="104"/>
      <c r="CS921" s="104"/>
      <c r="CT921" s="104"/>
      <c r="CU921" s="104"/>
      <c r="CV921" s="104"/>
      <c r="CW921" s="104"/>
      <c r="CX921" s="104"/>
      <c r="CY921" s="104"/>
      <c r="CZ921" s="104"/>
      <c r="DA921" s="104"/>
      <c r="DB921" s="104"/>
      <c r="DC921" s="104"/>
      <c r="DD921" s="104"/>
      <c r="DE921" s="104"/>
      <c r="DF921" s="104"/>
      <c r="DG921" s="104"/>
      <c r="DH921" s="104"/>
      <c r="DI921" s="104"/>
      <c r="DJ921" s="104"/>
      <c r="DK921" s="104"/>
      <c r="DL921" s="104"/>
      <c r="DM921" s="104"/>
      <c r="DN921" s="104"/>
      <c r="DO921" s="104"/>
      <c r="DP921" s="104"/>
      <c r="DQ921" s="104"/>
      <c r="DR921" s="104"/>
      <c r="DS921" s="104"/>
      <c r="DT921" s="104"/>
      <c r="DU921" s="104"/>
      <c r="DV921" s="104"/>
      <c r="DW921" s="104"/>
      <c r="DX921" s="104"/>
      <c r="DY921" s="104"/>
      <c r="DZ921" s="104"/>
      <c r="EA921" s="104"/>
      <c r="EB921" s="104"/>
      <c r="EC921" s="104"/>
      <c r="ED921" s="104"/>
      <c r="EE921" s="104"/>
      <c r="EF921" s="104"/>
      <c r="EG921" s="104"/>
      <c r="EH921" s="104"/>
      <c r="EI921" s="104"/>
      <c r="EJ921" s="104"/>
      <c r="EK921" s="104"/>
      <c r="EL921" s="104"/>
      <c r="EM921" s="104"/>
      <c r="EN921" s="104"/>
      <c r="EO921" s="104"/>
      <c r="EP921" s="104"/>
      <c r="EQ921" s="104"/>
      <c r="ER921" s="104"/>
      <c r="ES921" s="104"/>
      <c r="ET921" s="104"/>
      <c r="EU921" s="104"/>
      <c r="EV921" s="104"/>
      <c r="EW921" s="104"/>
      <c r="EX921" s="104"/>
      <c r="EY921" s="104"/>
      <c r="EZ921" s="104"/>
      <c r="FA921" s="104"/>
      <c r="FB921" s="104"/>
      <c r="FC921" s="104"/>
      <c r="FD921" s="104"/>
      <c r="FE921" s="104"/>
      <c r="FF921" s="104"/>
      <c r="FG921" s="104"/>
      <c r="FH921" s="104"/>
      <c r="FI921" s="104"/>
      <c r="FJ921" s="104"/>
      <c r="FK921" s="104"/>
      <c r="FL921" s="104"/>
      <c r="FM921" s="104"/>
      <c r="FN921" s="104"/>
      <c r="FO921" s="104"/>
      <c r="FP921" s="104"/>
      <c r="FQ921" s="104"/>
      <c r="FR921" s="104"/>
      <c r="FS921" s="104"/>
      <c r="FT921" s="104"/>
      <c r="FU921" s="104"/>
      <c r="FV921" s="104"/>
      <c r="FW921" s="104"/>
      <c r="FX921" s="104"/>
      <c r="FY921" s="104"/>
      <c r="FZ921" s="104"/>
      <c r="GA921" s="104"/>
      <c r="GB921" s="104"/>
      <c r="GC921" s="104"/>
      <c r="GD921" s="104"/>
      <c r="GE921" s="104"/>
      <c r="GF921" s="104"/>
      <c r="GG921" s="104"/>
      <c r="GH921" s="104"/>
      <c r="GI921" s="104"/>
      <c r="GJ921" s="104"/>
      <c r="GK921" s="104"/>
      <c r="GL921" s="104"/>
      <c r="GM921" s="104"/>
      <c r="GN921" s="104"/>
      <c r="GO921" s="104"/>
      <c r="GP921" s="104"/>
      <c r="GQ921" s="104"/>
      <c r="GR921" s="104"/>
      <c r="GS921" s="104"/>
      <c r="GT921" s="104"/>
    </row>
    <row r="922" spans="8:202" s="6" customFormat="1">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c r="AJ922" s="104"/>
      <c r="AK922" s="104"/>
      <c r="AL922" s="104"/>
      <c r="AM922" s="104"/>
      <c r="AN922" s="104"/>
      <c r="AO922" s="104"/>
      <c r="AP922" s="104"/>
      <c r="AQ922" s="104"/>
      <c r="AR922" s="104"/>
      <c r="AS922" s="104"/>
      <c r="AT922" s="104"/>
      <c r="AU922" s="104"/>
      <c r="AV922" s="104"/>
      <c r="AW922" s="104"/>
      <c r="AX922" s="104"/>
      <c r="AY922" s="104"/>
      <c r="AZ922" s="104"/>
      <c r="BA922" s="104"/>
      <c r="BB922" s="104"/>
      <c r="BC922" s="104"/>
      <c r="BD922" s="104"/>
      <c r="BE922" s="104"/>
      <c r="BF922" s="104"/>
      <c r="BG922" s="104"/>
      <c r="BH922" s="104"/>
      <c r="BI922" s="104"/>
      <c r="BJ922" s="104"/>
      <c r="BK922" s="104"/>
      <c r="BL922" s="104"/>
      <c r="BM922" s="104"/>
      <c r="BN922" s="104"/>
      <c r="BO922" s="104"/>
      <c r="BP922" s="104"/>
      <c r="BQ922" s="104"/>
      <c r="BR922" s="104"/>
      <c r="BS922" s="104"/>
      <c r="BT922" s="104"/>
      <c r="BU922" s="104"/>
      <c r="BV922" s="104"/>
      <c r="BW922" s="104"/>
      <c r="BX922" s="104"/>
      <c r="BY922" s="104"/>
      <c r="BZ922" s="104"/>
      <c r="CA922" s="104"/>
      <c r="CB922" s="104"/>
      <c r="CC922" s="104"/>
      <c r="CD922" s="104"/>
      <c r="CE922" s="104"/>
      <c r="CF922" s="104"/>
      <c r="CG922" s="104"/>
      <c r="CH922" s="104"/>
      <c r="CI922" s="104"/>
      <c r="CJ922" s="104"/>
      <c r="CK922" s="104"/>
      <c r="CL922" s="104"/>
      <c r="CM922" s="104"/>
      <c r="CN922" s="104"/>
      <c r="CO922" s="104"/>
      <c r="CP922" s="104"/>
      <c r="CQ922" s="104"/>
      <c r="CR922" s="104"/>
      <c r="CS922" s="104"/>
      <c r="CT922" s="104"/>
      <c r="CU922" s="104"/>
      <c r="CV922" s="104"/>
      <c r="CW922" s="104"/>
      <c r="CX922" s="104"/>
      <c r="CY922" s="104"/>
      <c r="CZ922" s="104"/>
      <c r="DA922" s="104"/>
      <c r="DB922" s="104"/>
      <c r="DC922" s="104"/>
      <c r="DD922" s="104"/>
      <c r="DE922" s="104"/>
      <c r="DF922" s="104"/>
      <c r="DG922" s="104"/>
      <c r="DH922" s="104"/>
      <c r="DI922" s="104"/>
      <c r="DJ922" s="104"/>
      <c r="DK922" s="104"/>
      <c r="DL922" s="104"/>
      <c r="DM922" s="104"/>
      <c r="DN922" s="104"/>
      <c r="DO922" s="104"/>
      <c r="DP922" s="104"/>
      <c r="DQ922" s="104"/>
      <c r="DR922" s="104"/>
      <c r="DS922" s="104"/>
      <c r="DT922" s="104"/>
      <c r="DU922" s="104"/>
      <c r="DV922" s="104"/>
      <c r="DW922" s="104"/>
      <c r="DX922" s="104"/>
      <c r="DY922" s="104"/>
      <c r="DZ922" s="104"/>
      <c r="EA922" s="104"/>
      <c r="EB922" s="104"/>
      <c r="EC922" s="104"/>
      <c r="ED922" s="104"/>
      <c r="EE922" s="104"/>
      <c r="EF922" s="104"/>
      <c r="EG922" s="104"/>
      <c r="EH922" s="104"/>
      <c r="EI922" s="104"/>
      <c r="EJ922" s="104"/>
      <c r="EK922" s="104"/>
      <c r="EL922" s="104"/>
      <c r="EM922" s="104"/>
      <c r="EN922" s="104"/>
      <c r="EO922" s="104"/>
      <c r="EP922" s="104"/>
      <c r="EQ922" s="104"/>
      <c r="ER922" s="104"/>
      <c r="ES922" s="104"/>
      <c r="ET922" s="104"/>
      <c r="EU922" s="104"/>
      <c r="EV922" s="104"/>
      <c r="EW922" s="104"/>
      <c r="EX922" s="104"/>
      <c r="EY922" s="104"/>
      <c r="EZ922" s="104"/>
      <c r="FA922" s="104"/>
      <c r="FB922" s="104"/>
      <c r="FC922" s="104"/>
      <c r="FD922" s="104"/>
      <c r="FE922" s="104"/>
      <c r="FF922" s="104"/>
      <c r="FG922" s="104"/>
      <c r="FH922" s="104"/>
      <c r="FI922" s="104"/>
      <c r="FJ922" s="104"/>
      <c r="FK922" s="104"/>
      <c r="FL922" s="104"/>
      <c r="FM922" s="104"/>
      <c r="FN922" s="104"/>
      <c r="FO922" s="104"/>
      <c r="FP922" s="104"/>
      <c r="FQ922" s="104"/>
      <c r="FR922" s="104"/>
      <c r="FS922" s="104"/>
      <c r="FT922" s="104"/>
      <c r="FU922" s="104"/>
      <c r="FV922" s="104"/>
      <c r="FW922" s="104"/>
      <c r="FX922" s="104"/>
      <c r="FY922" s="104"/>
      <c r="FZ922" s="104"/>
      <c r="GA922" s="104"/>
      <c r="GB922" s="104"/>
      <c r="GC922" s="104"/>
      <c r="GD922" s="104"/>
      <c r="GE922" s="104"/>
      <c r="GF922" s="104"/>
      <c r="GG922" s="104"/>
      <c r="GH922" s="104"/>
      <c r="GI922" s="104"/>
      <c r="GJ922" s="104"/>
      <c r="GK922" s="104"/>
      <c r="GL922" s="104"/>
      <c r="GM922" s="104"/>
      <c r="GN922" s="104"/>
      <c r="GO922" s="104"/>
      <c r="GP922" s="104"/>
      <c r="GQ922" s="104"/>
      <c r="GR922" s="104"/>
      <c r="GS922" s="104"/>
      <c r="GT922" s="104"/>
    </row>
    <row r="923" spans="8:202" s="6" customFormat="1">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c r="AJ923" s="104"/>
      <c r="AK923" s="104"/>
      <c r="AL923" s="104"/>
      <c r="AM923" s="104"/>
      <c r="AN923" s="104"/>
      <c r="AO923" s="104"/>
      <c r="AP923" s="104"/>
      <c r="AQ923" s="104"/>
      <c r="AR923" s="104"/>
      <c r="AS923" s="104"/>
      <c r="AT923" s="104"/>
      <c r="AU923" s="104"/>
      <c r="AV923" s="104"/>
      <c r="AW923" s="104"/>
      <c r="AX923" s="104"/>
      <c r="AY923" s="104"/>
      <c r="AZ923" s="104"/>
      <c r="BA923" s="104"/>
      <c r="BB923" s="104"/>
      <c r="BC923" s="104"/>
      <c r="BD923" s="104"/>
      <c r="BE923" s="104"/>
      <c r="BF923" s="104"/>
      <c r="BG923" s="104"/>
      <c r="BH923" s="104"/>
      <c r="BI923" s="104"/>
      <c r="BJ923" s="104"/>
      <c r="BK923" s="104"/>
      <c r="BL923" s="104"/>
      <c r="BM923" s="104"/>
      <c r="BN923" s="104"/>
      <c r="BO923" s="104"/>
      <c r="BP923" s="104"/>
      <c r="BQ923" s="104"/>
      <c r="BR923" s="104"/>
      <c r="BS923" s="104"/>
      <c r="BT923" s="104"/>
      <c r="BU923" s="104"/>
      <c r="BV923" s="104"/>
      <c r="BW923" s="104"/>
      <c r="BX923" s="104"/>
      <c r="BY923" s="104"/>
      <c r="BZ923" s="104"/>
      <c r="CA923" s="104"/>
      <c r="CB923" s="104"/>
      <c r="CC923" s="104"/>
      <c r="CD923" s="104"/>
      <c r="CE923" s="104"/>
      <c r="CF923" s="104"/>
      <c r="CG923" s="104"/>
      <c r="CH923" s="104"/>
      <c r="CI923" s="104"/>
      <c r="CJ923" s="104"/>
      <c r="CK923" s="104"/>
      <c r="CL923" s="104"/>
      <c r="CM923" s="104"/>
      <c r="CN923" s="104"/>
      <c r="CO923" s="104"/>
      <c r="CP923" s="104"/>
      <c r="CQ923" s="104"/>
      <c r="CR923" s="104"/>
      <c r="CS923" s="104"/>
      <c r="CT923" s="104"/>
      <c r="CU923" s="104"/>
      <c r="CV923" s="104"/>
      <c r="CW923" s="104"/>
      <c r="CX923" s="104"/>
      <c r="CY923" s="104"/>
      <c r="CZ923" s="104"/>
      <c r="DA923" s="104"/>
      <c r="DB923" s="104"/>
      <c r="DC923" s="104"/>
      <c r="DD923" s="104"/>
      <c r="DE923" s="104"/>
      <c r="DF923" s="104"/>
      <c r="DG923" s="104"/>
      <c r="DH923" s="104"/>
      <c r="DI923" s="104"/>
      <c r="DJ923" s="104"/>
      <c r="DK923" s="104"/>
      <c r="DL923" s="104"/>
      <c r="DM923" s="104"/>
      <c r="DN923" s="104"/>
      <c r="DO923" s="104"/>
      <c r="DP923" s="104"/>
      <c r="DQ923" s="104"/>
      <c r="DR923" s="104"/>
      <c r="DS923" s="104"/>
      <c r="DT923" s="104"/>
      <c r="DU923" s="104"/>
      <c r="DV923" s="104"/>
      <c r="DW923" s="104"/>
      <c r="DX923" s="104"/>
      <c r="DY923" s="104"/>
      <c r="DZ923" s="104"/>
      <c r="EA923" s="104"/>
      <c r="EB923" s="104"/>
      <c r="EC923" s="104"/>
      <c r="ED923" s="104"/>
      <c r="EE923" s="104"/>
      <c r="EF923" s="104"/>
      <c r="EG923" s="104"/>
      <c r="EH923" s="104"/>
      <c r="EI923" s="104"/>
      <c r="EJ923" s="104"/>
      <c r="EK923" s="104"/>
      <c r="EL923" s="104"/>
      <c r="EM923" s="104"/>
      <c r="EN923" s="104"/>
      <c r="EO923" s="104"/>
      <c r="EP923" s="104"/>
      <c r="EQ923" s="104"/>
      <c r="ER923" s="104"/>
      <c r="ES923" s="104"/>
      <c r="ET923" s="104"/>
      <c r="EU923" s="104"/>
      <c r="EV923" s="104"/>
      <c r="EW923" s="104"/>
      <c r="EX923" s="104"/>
      <c r="EY923" s="104"/>
      <c r="EZ923" s="104"/>
      <c r="FA923" s="104"/>
      <c r="FB923" s="104"/>
      <c r="FC923" s="104"/>
      <c r="FD923" s="104"/>
      <c r="FE923" s="104"/>
      <c r="FF923" s="104"/>
      <c r="FG923" s="104"/>
      <c r="FH923" s="104"/>
      <c r="FI923" s="104"/>
      <c r="FJ923" s="104"/>
      <c r="FK923" s="104"/>
      <c r="FL923" s="104"/>
      <c r="FM923" s="104"/>
      <c r="FN923" s="104"/>
      <c r="FO923" s="104"/>
      <c r="FP923" s="104"/>
      <c r="FQ923" s="104"/>
      <c r="FR923" s="104"/>
      <c r="FS923" s="104"/>
      <c r="FT923" s="104"/>
      <c r="FU923" s="104"/>
      <c r="FV923" s="104"/>
      <c r="FW923" s="104"/>
      <c r="FX923" s="104"/>
      <c r="FY923" s="104"/>
      <c r="FZ923" s="104"/>
      <c r="GA923" s="104"/>
      <c r="GB923" s="104"/>
      <c r="GC923" s="104"/>
      <c r="GD923" s="104"/>
      <c r="GE923" s="104"/>
      <c r="GF923" s="104"/>
      <c r="GG923" s="104"/>
      <c r="GH923" s="104"/>
      <c r="GI923" s="104"/>
      <c r="GJ923" s="104"/>
      <c r="GK923" s="104"/>
      <c r="GL923" s="104"/>
      <c r="GM923" s="104"/>
      <c r="GN923" s="104"/>
      <c r="GO923" s="104"/>
      <c r="GP923" s="104"/>
      <c r="GQ923" s="104"/>
      <c r="GR923" s="104"/>
      <c r="GS923" s="104"/>
      <c r="GT923" s="104"/>
    </row>
    <row r="924" spans="8:202" s="6" customFormat="1">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c r="AV924" s="104"/>
      <c r="AW924" s="104"/>
      <c r="AX924" s="104"/>
      <c r="AY924" s="104"/>
      <c r="AZ924" s="104"/>
      <c r="BA924" s="104"/>
      <c r="BB924" s="104"/>
      <c r="BC924" s="104"/>
      <c r="BD924" s="104"/>
      <c r="BE924" s="104"/>
      <c r="BF924" s="104"/>
      <c r="BG924" s="104"/>
      <c r="BH924" s="104"/>
      <c r="BI924" s="104"/>
      <c r="BJ924" s="104"/>
      <c r="BK924" s="104"/>
      <c r="BL924" s="104"/>
      <c r="BM924" s="104"/>
      <c r="BN924" s="104"/>
      <c r="BO924" s="104"/>
      <c r="BP924" s="104"/>
      <c r="BQ924" s="104"/>
      <c r="BR924" s="104"/>
      <c r="BS924" s="104"/>
      <c r="BT924" s="104"/>
      <c r="BU924" s="104"/>
      <c r="BV924" s="104"/>
      <c r="BW924" s="104"/>
      <c r="BX924" s="104"/>
      <c r="BY924" s="104"/>
      <c r="BZ924" s="104"/>
      <c r="CA924" s="104"/>
      <c r="CB924" s="104"/>
      <c r="CC924" s="104"/>
      <c r="CD924" s="104"/>
      <c r="CE924" s="104"/>
      <c r="CF924" s="104"/>
      <c r="CG924" s="104"/>
      <c r="CH924" s="104"/>
      <c r="CI924" s="104"/>
      <c r="CJ924" s="104"/>
      <c r="CK924" s="104"/>
      <c r="CL924" s="104"/>
      <c r="CM924" s="104"/>
      <c r="CN924" s="104"/>
      <c r="CO924" s="104"/>
      <c r="CP924" s="104"/>
      <c r="CQ924" s="104"/>
      <c r="CR924" s="104"/>
      <c r="CS924" s="104"/>
      <c r="CT924" s="104"/>
      <c r="CU924" s="104"/>
      <c r="CV924" s="104"/>
      <c r="CW924" s="104"/>
      <c r="CX924" s="104"/>
      <c r="CY924" s="104"/>
      <c r="CZ924" s="104"/>
      <c r="DA924" s="104"/>
      <c r="DB924" s="104"/>
      <c r="DC924" s="104"/>
      <c r="DD924" s="104"/>
      <c r="DE924" s="104"/>
      <c r="DF924" s="104"/>
      <c r="DG924" s="104"/>
      <c r="DH924" s="104"/>
      <c r="DI924" s="104"/>
      <c r="DJ924" s="104"/>
      <c r="DK924" s="104"/>
      <c r="DL924" s="104"/>
      <c r="DM924" s="104"/>
      <c r="DN924" s="104"/>
      <c r="DO924" s="104"/>
      <c r="DP924" s="104"/>
      <c r="DQ924" s="104"/>
      <c r="DR924" s="104"/>
      <c r="DS924" s="104"/>
      <c r="DT924" s="104"/>
      <c r="DU924" s="104"/>
      <c r="DV924" s="104"/>
      <c r="DW924" s="104"/>
      <c r="DX924" s="104"/>
      <c r="DY924" s="104"/>
      <c r="DZ924" s="104"/>
      <c r="EA924" s="104"/>
      <c r="EB924" s="104"/>
      <c r="EC924" s="104"/>
      <c r="ED924" s="104"/>
      <c r="EE924" s="104"/>
      <c r="EF924" s="104"/>
      <c r="EG924" s="104"/>
      <c r="EH924" s="104"/>
      <c r="EI924" s="104"/>
      <c r="EJ924" s="104"/>
      <c r="EK924" s="104"/>
      <c r="EL924" s="104"/>
      <c r="EM924" s="104"/>
      <c r="EN924" s="104"/>
      <c r="EO924" s="104"/>
      <c r="EP924" s="104"/>
      <c r="EQ924" s="104"/>
      <c r="ER924" s="104"/>
      <c r="ES924" s="104"/>
      <c r="ET924" s="104"/>
      <c r="EU924" s="104"/>
      <c r="EV924" s="104"/>
      <c r="EW924" s="104"/>
      <c r="EX924" s="104"/>
      <c r="EY924" s="104"/>
      <c r="EZ924" s="104"/>
      <c r="FA924" s="104"/>
      <c r="FB924" s="104"/>
      <c r="FC924" s="104"/>
      <c r="FD924" s="104"/>
      <c r="FE924" s="104"/>
      <c r="FF924" s="104"/>
      <c r="FG924" s="104"/>
      <c r="FH924" s="104"/>
      <c r="FI924" s="104"/>
      <c r="FJ924" s="104"/>
      <c r="FK924" s="104"/>
      <c r="FL924" s="104"/>
      <c r="FM924" s="104"/>
      <c r="FN924" s="104"/>
      <c r="FO924" s="104"/>
      <c r="FP924" s="104"/>
      <c r="FQ924" s="104"/>
      <c r="FR924" s="104"/>
      <c r="FS924" s="104"/>
      <c r="FT924" s="104"/>
      <c r="FU924" s="104"/>
      <c r="FV924" s="104"/>
      <c r="FW924" s="104"/>
      <c r="FX924" s="104"/>
      <c r="FY924" s="104"/>
      <c r="FZ924" s="104"/>
      <c r="GA924" s="104"/>
      <c r="GB924" s="104"/>
      <c r="GC924" s="104"/>
      <c r="GD924" s="104"/>
      <c r="GE924" s="104"/>
      <c r="GF924" s="104"/>
      <c r="GG924" s="104"/>
      <c r="GH924" s="104"/>
      <c r="GI924" s="104"/>
      <c r="GJ924" s="104"/>
      <c r="GK924" s="104"/>
      <c r="GL924" s="104"/>
      <c r="GM924" s="104"/>
      <c r="GN924" s="104"/>
      <c r="GO924" s="104"/>
      <c r="GP924" s="104"/>
      <c r="GQ924" s="104"/>
      <c r="GR924" s="104"/>
      <c r="GS924" s="104"/>
      <c r="GT924" s="104"/>
    </row>
    <row r="925" spans="8:202" s="6" customFormat="1">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c r="AV925" s="104"/>
      <c r="AW925" s="104"/>
      <c r="AX925" s="104"/>
      <c r="AY925" s="104"/>
      <c r="AZ925" s="104"/>
      <c r="BA925" s="104"/>
      <c r="BB925" s="104"/>
      <c r="BC925" s="104"/>
      <c r="BD925" s="104"/>
      <c r="BE925" s="104"/>
      <c r="BF925" s="104"/>
      <c r="BG925" s="104"/>
      <c r="BH925" s="104"/>
      <c r="BI925" s="104"/>
      <c r="BJ925" s="104"/>
      <c r="BK925" s="104"/>
      <c r="BL925" s="104"/>
      <c r="BM925" s="104"/>
      <c r="BN925" s="104"/>
      <c r="BO925" s="104"/>
      <c r="BP925" s="104"/>
      <c r="BQ925" s="104"/>
      <c r="BR925" s="104"/>
      <c r="BS925" s="104"/>
      <c r="BT925" s="104"/>
      <c r="BU925" s="104"/>
      <c r="BV925" s="104"/>
      <c r="BW925" s="104"/>
      <c r="BX925" s="104"/>
      <c r="BY925" s="104"/>
      <c r="BZ925" s="104"/>
      <c r="CA925" s="104"/>
      <c r="CB925" s="104"/>
      <c r="CC925" s="104"/>
      <c r="CD925" s="104"/>
      <c r="CE925" s="104"/>
      <c r="CF925" s="104"/>
      <c r="CG925" s="104"/>
      <c r="CH925" s="104"/>
      <c r="CI925" s="104"/>
      <c r="CJ925" s="104"/>
      <c r="CK925" s="104"/>
      <c r="CL925" s="104"/>
      <c r="CM925" s="104"/>
      <c r="CN925" s="104"/>
      <c r="CO925" s="104"/>
      <c r="CP925" s="104"/>
      <c r="CQ925" s="104"/>
      <c r="CR925" s="104"/>
      <c r="CS925" s="104"/>
      <c r="CT925" s="104"/>
      <c r="CU925" s="104"/>
      <c r="CV925" s="104"/>
      <c r="CW925" s="104"/>
      <c r="CX925" s="104"/>
      <c r="CY925" s="104"/>
      <c r="CZ925" s="104"/>
      <c r="DA925" s="104"/>
      <c r="DB925" s="104"/>
      <c r="DC925" s="104"/>
      <c r="DD925" s="104"/>
      <c r="DE925" s="104"/>
      <c r="DF925" s="104"/>
      <c r="DG925" s="104"/>
      <c r="DH925" s="104"/>
      <c r="DI925" s="104"/>
      <c r="DJ925" s="104"/>
      <c r="DK925" s="104"/>
      <c r="DL925" s="104"/>
      <c r="DM925" s="104"/>
      <c r="DN925" s="104"/>
      <c r="DO925" s="104"/>
      <c r="DP925" s="104"/>
      <c r="DQ925" s="104"/>
      <c r="DR925" s="104"/>
      <c r="DS925" s="104"/>
      <c r="DT925" s="104"/>
      <c r="DU925" s="104"/>
      <c r="DV925" s="104"/>
      <c r="DW925" s="104"/>
      <c r="DX925" s="104"/>
      <c r="DY925" s="104"/>
      <c r="DZ925" s="104"/>
      <c r="EA925" s="104"/>
      <c r="EB925" s="104"/>
      <c r="EC925" s="104"/>
      <c r="ED925" s="104"/>
      <c r="EE925" s="104"/>
      <c r="EF925" s="104"/>
      <c r="EG925" s="104"/>
      <c r="EH925" s="104"/>
      <c r="EI925" s="104"/>
      <c r="EJ925" s="104"/>
      <c r="EK925" s="104"/>
      <c r="EL925" s="104"/>
      <c r="EM925" s="104"/>
      <c r="EN925" s="104"/>
      <c r="EO925" s="104"/>
      <c r="EP925" s="104"/>
      <c r="EQ925" s="104"/>
      <c r="ER925" s="104"/>
      <c r="ES925" s="104"/>
      <c r="ET925" s="104"/>
      <c r="EU925" s="104"/>
      <c r="EV925" s="104"/>
      <c r="EW925" s="104"/>
      <c r="EX925" s="104"/>
      <c r="EY925" s="104"/>
      <c r="EZ925" s="104"/>
      <c r="FA925" s="104"/>
      <c r="FB925" s="104"/>
      <c r="FC925" s="104"/>
      <c r="FD925" s="104"/>
      <c r="FE925" s="104"/>
      <c r="FF925" s="104"/>
      <c r="FG925" s="104"/>
      <c r="FH925" s="104"/>
      <c r="FI925" s="104"/>
      <c r="FJ925" s="104"/>
      <c r="FK925" s="104"/>
      <c r="FL925" s="104"/>
      <c r="FM925" s="104"/>
      <c r="FN925" s="104"/>
      <c r="FO925" s="104"/>
      <c r="FP925" s="104"/>
      <c r="FQ925" s="104"/>
      <c r="FR925" s="104"/>
      <c r="FS925" s="104"/>
      <c r="FT925" s="104"/>
      <c r="FU925" s="104"/>
      <c r="FV925" s="104"/>
      <c r="FW925" s="104"/>
      <c r="FX925" s="104"/>
      <c r="FY925" s="104"/>
      <c r="FZ925" s="104"/>
      <c r="GA925" s="104"/>
      <c r="GB925" s="104"/>
      <c r="GC925" s="104"/>
      <c r="GD925" s="104"/>
      <c r="GE925" s="104"/>
      <c r="GF925" s="104"/>
      <c r="GG925" s="104"/>
      <c r="GH925" s="104"/>
      <c r="GI925" s="104"/>
      <c r="GJ925" s="104"/>
      <c r="GK925" s="104"/>
      <c r="GL925" s="104"/>
      <c r="GM925" s="104"/>
      <c r="GN925" s="104"/>
      <c r="GO925" s="104"/>
      <c r="GP925" s="104"/>
      <c r="GQ925" s="104"/>
      <c r="GR925" s="104"/>
      <c r="GS925" s="104"/>
      <c r="GT925" s="104"/>
    </row>
    <row r="926" spans="8:202" s="6" customFormat="1">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c r="AV926" s="104"/>
      <c r="AW926" s="104"/>
      <c r="AX926" s="104"/>
      <c r="AY926" s="104"/>
      <c r="AZ926" s="104"/>
      <c r="BA926" s="104"/>
      <c r="BB926" s="104"/>
      <c r="BC926" s="104"/>
      <c r="BD926" s="104"/>
      <c r="BE926" s="104"/>
      <c r="BF926" s="104"/>
      <c r="BG926" s="104"/>
      <c r="BH926" s="104"/>
      <c r="BI926" s="104"/>
      <c r="BJ926" s="104"/>
      <c r="BK926" s="104"/>
      <c r="BL926" s="104"/>
      <c r="BM926" s="104"/>
      <c r="BN926" s="104"/>
      <c r="BO926" s="104"/>
      <c r="BP926" s="104"/>
      <c r="BQ926" s="104"/>
      <c r="BR926" s="104"/>
      <c r="BS926" s="104"/>
      <c r="BT926" s="104"/>
      <c r="BU926" s="104"/>
      <c r="BV926" s="104"/>
      <c r="BW926" s="104"/>
      <c r="BX926" s="104"/>
      <c r="BY926" s="104"/>
      <c r="BZ926" s="104"/>
      <c r="CA926" s="104"/>
      <c r="CB926" s="104"/>
      <c r="CC926" s="104"/>
      <c r="CD926" s="104"/>
      <c r="CE926" s="104"/>
      <c r="CF926" s="104"/>
      <c r="CG926" s="104"/>
      <c r="CH926" s="104"/>
      <c r="CI926" s="104"/>
      <c r="CJ926" s="104"/>
      <c r="CK926" s="104"/>
      <c r="CL926" s="104"/>
      <c r="CM926" s="104"/>
      <c r="CN926" s="104"/>
      <c r="CO926" s="104"/>
      <c r="CP926" s="104"/>
      <c r="CQ926" s="104"/>
      <c r="CR926" s="104"/>
      <c r="CS926" s="104"/>
      <c r="CT926" s="104"/>
      <c r="CU926" s="104"/>
      <c r="CV926" s="104"/>
      <c r="CW926" s="104"/>
      <c r="CX926" s="104"/>
      <c r="CY926" s="104"/>
      <c r="CZ926" s="104"/>
      <c r="DA926" s="104"/>
      <c r="DB926" s="104"/>
      <c r="DC926" s="104"/>
      <c r="DD926" s="104"/>
      <c r="DE926" s="104"/>
      <c r="DF926" s="104"/>
      <c r="DG926" s="104"/>
      <c r="DH926" s="104"/>
      <c r="DI926" s="104"/>
      <c r="DJ926" s="104"/>
      <c r="DK926" s="104"/>
      <c r="DL926" s="104"/>
      <c r="DM926" s="104"/>
      <c r="DN926" s="104"/>
      <c r="DO926" s="104"/>
      <c r="DP926" s="104"/>
      <c r="DQ926" s="104"/>
      <c r="DR926" s="104"/>
      <c r="DS926" s="104"/>
      <c r="DT926" s="104"/>
      <c r="DU926" s="104"/>
      <c r="DV926" s="104"/>
      <c r="DW926" s="104"/>
      <c r="DX926" s="104"/>
      <c r="DY926" s="104"/>
      <c r="DZ926" s="104"/>
      <c r="EA926" s="104"/>
      <c r="EB926" s="104"/>
      <c r="EC926" s="104"/>
      <c r="ED926" s="104"/>
      <c r="EE926" s="104"/>
      <c r="EF926" s="104"/>
      <c r="EG926" s="104"/>
      <c r="EH926" s="104"/>
      <c r="EI926" s="104"/>
      <c r="EJ926" s="104"/>
      <c r="EK926" s="104"/>
      <c r="EL926" s="104"/>
      <c r="EM926" s="104"/>
      <c r="EN926" s="104"/>
      <c r="EO926" s="104"/>
      <c r="EP926" s="104"/>
      <c r="EQ926" s="104"/>
      <c r="ER926" s="104"/>
      <c r="ES926" s="104"/>
      <c r="ET926" s="104"/>
      <c r="EU926" s="104"/>
      <c r="EV926" s="104"/>
      <c r="EW926" s="104"/>
      <c r="EX926" s="104"/>
      <c r="EY926" s="104"/>
      <c r="EZ926" s="104"/>
      <c r="FA926" s="104"/>
      <c r="FB926" s="104"/>
      <c r="FC926" s="104"/>
      <c r="FD926" s="104"/>
      <c r="FE926" s="104"/>
      <c r="FF926" s="104"/>
      <c r="FG926" s="104"/>
      <c r="FH926" s="104"/>
      <c r="FI926" s="104"/>
      <c r="FJ926" s="104"/>
      <c r="FK926" s="104"/>
      <c r="FL926" s="104"/>
      <c r="FM926" s="104"/>
      <c r="FN926" s="104"/>
      <c r="FO926" s="104"/>
      <c r="FP926" s="104"/>
      <c r="FQ926" s="104"/>
      <c r="FR926" s="104"/>
      <c r="FS926" s="104"/>
      <c r="FT926" s="104"/>
      <c r="FU926" s="104"/>
      <c r="FV926" s="104"/>
      <c r="FW926" s="104"/>
      <c r="FX926" s="104"/>
      <c r="FY926" s="104"/>
      <c r="FZ926" s="104"/>
      <c r="GA926" s="104"/>
      <c r="GB926" s="104"/>
      <c r="GC926" s="104"/>
      <c r="GD926" s="104"/>
      <c r="GE926" s="104"/>
      <c r="GF926" s="104"/>
      <c r="GG926" s="104"/>
      <c r="GH926" s="104"/>
      <c r="GI926" s="104"/>
      <c r="GJ926" s="104"/>
      <c r="GK926" s="104"/>
      <c r="GL926" s="104"/>
      <c r="GM926" s="104"/>
      <c r="GN926" s="104"/>
      <c r="GO926" s="104"/>
      <c r="GP926" s="104"/>
      <c r="GQ926" s="104"/>
      <c r="GR926" s="104"/>
      <c r="GS926" s="104"/>
      <c r="GT926" s="104"/>
    </row>
    <row r="927" spans="8:202" s="6" customFormat="1">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4"/>
      <c r="AT927" s="104"/>
      <c r="AU927" s="104"/>
      <c r="AV927" s="104"/>
      <c r="AW927" s="104"/>
      <c r="AX927" s="104"/>
      <c r="AY927" s="104"/>
      <c r="AZ927" s="104"/>
      <c r="BA927" s="104"/>
      <c r="BB927" s="104"/>
      <c r="BC927" s="104"/>
      <c r="BD927" s="104"/>
      <c r="BE927" s="104"/>
      <c r="BF927" s="104"/>
      <c r="BG927" s="104"/>
      <c r="BH927" s="104"/>
      <c r="BI927" s="104"/>
      <c r="BJ927" s="104"/>
      <c r="BK927" s="104"/>
      <c r="BL927" s="104"/>
      <c r="BM927" s="104"/>
      <c r="BN927" s="104"/>
      <c r="BO927" s="104"/>
      <c r="BP927" s="104"/>
      <c r="BQ927" s="104"/>
      <c r="BR927" s="104"/>
      <c r="BS927" s="104"/>
      <c r="BT927" s="104"/>
      <c r="BU927" s="104"/>
      <c r="BV927" s="104"/>
      <c r="BW927" s="104"/>
      <c r="BX927" s="104"/>
      <c r="BY927" s="104"/>
      <c r="BZ927" s="104"/>
      <c r="CA927" s="104"/>
      <c r="CB927" s="104"/>
      <c r="CC927" s="104"/>
      <c r="CD927" s="104"/>
      <c r="CE927" s="104"/>
      <c r="CF927" s="104"/>
      <c r="CG927" s="104"/>
      <c r="CH927" s="104"/>
      <c r="CI927" s="104"/>
      <c r="CJ927" s="104"/>
      <c r="CK927" s="104"/>
      <c r="CL927" s="104"/>
      <c r="CM927" s="104"/>
      <c r="CN927" s="104"/>
      <c r="CO927" s="104"/>
      <c r="CP927" s="104"/>
      <c r="CQ927" s="104"/>
      <c r="CR927" s="104"/>
      <c r="CS927" s="104"/>
      <c r="CT927" s="104"/>
      <c r="CU927" s="104"/>
      <c r="CV927" s="104"/>
      <c r="CW927" s="104"/>
      <c r="CX927" s="104"/>
      <c r="CY927" s="104"/>
      <c r="CZ927" s="104"/>
      <c r="DA927" s="104"/>
      <c r="DB927" s="104"/>
      <c r="DC927" s="104"/>
      <c r="DD927" s="104"/>
      <c r="DE927" s="104"/>
      <c r="DF927" s="104"/>
      <c r="DG927" s="104"/>
      <c r="DH927" s="104"/>
      <c r="DI927" s="104"/>
      <c r="DJ927" s="104"/>
      <c r="DK927" s="104"/>
      <c r="DL927" s="104"/>
      <c r="DM927" s="104"/>
      <c r="DN927" s="104"/>
      <c r="DO927" s="104"/>
      <c r="DP927" s="104"/>
      <c r="DQ927" s="104"/>
      <c r="DR927" s="104"/>
      <c r="DS927" s="104"/>
      <c r="DT927" s="104"/>
      <c r="DU927" s="104"/>
      <c r="DV927" s="104"/>
      <c r="DW927" s="104"/>
      <c r="DX927" s="104"/>
      <c r="DY927" s="104"/>
      <c r="DZ927" s="104"/>
      <c r="EA927" s="104"/>
      <c r="EB927" s="104"/>
      <c r="EC927" s="104"/>
      <c r="ED927" s="104"/>
      <c r="EE927" s="104"/>
      <c r="EF927" s="104"/>
      <c r="EG927" s="104"/>
      <c r="EH927" s="104"/>
      <c r="EI927" s="104"/>
      <c r="EJ927" s="104"/>
      <c r="EK927" s="104"/>
      <c r="EL927" s="104"/>
      <c r="EM927" s="104"/>
      <c r="EN927" s="104"/>
      <c r="EO927" s="104"/>
      <c r="EP927" s="104"/>
      <c r="EQ927" s="104"/>
      <c r="ER927" s="104"/>
      <c r="ES927" s="104"/>
      <c r="ET927" s="104"/>
      <c r="EU927" s="104"/>
      <c r="EV927" s="104"/>
      <c r="EW927" s="104"/>
      <c r="EX927" s="104"/>
      <c r="EY927" s="104"/>
      <c r="EZ927" s="104"/>
      <c r="FA927" s="104"/>
      <c r="FB927" s="104"/>
      <c r="FC927" s="104"/>
      <c r="FD927" s="104"/>
      <c r="FE927" s="104"/>
      <c r="FF927" s="104"/>
      <c r="FG927" s="104"/>
      <c r="FH927" s="104"/>
      <c r="FI927" s="104"/>
      <c r="FJ927" s="104"/>
      <c r="FK927" s="104"/>
      <c r="FL927" s="104"/>
      <c r="FM927" s="104"/>
      <c r="FN927" s="104"/>
      <c r="FO927" s="104"/>
      <c r="FP927" s="104"/>
      <c r="FQ927" s="104"/>
      <c r="FR927" s="104"/>
      <c r="FS927" s="104"/>
      <c r="FT927" s="104"/>
      <c r="FU927" s="104"/>
      <c r="FV927" s="104"/>
      <c r="FW927" s="104"/>
      <c r="FX927" s="104"/>
      <c r="FY927" s="104"/>
      <c r="FZ927" s="104"/>
      <c r="GA927" s="104"/>
      <c r="GB927" s="104"/>
      <c r="GC927" s="104"/>
      <c r="GD927" s="104"/>
      <c r="GE927" s="104"/>
      <c r="GF927" s="104"/>
      <c r="GG927" s="104"/>
      <c r="GH927" s="104"/>
      <c r="GI927" s="104"/>
      <c r="GJ927" s="104"/>
      <c r="GK927" s="104"/>
      <c r="GL927" s="104"/>
      <c r="GM927" s="104"/>
      <c r="GN927" s="104"/>
      <c r="GO927" s="104"/>
      <c r="GP927" s="104"/>
      <c r="GQ927" s="104"/>
      <c r="GR927" s="104"/>
      <c r="GS927" s="104"/>
      <c r="GT927" s="104"/>
    </row>
    <row r="928" spans="8:202" s="6" customFormat="1">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04"/>
      <c r="AM928" s="104"/>
      <c r="AN928" s="104"/>
      <c r="AO928" s="104"/>
      <c r="AP928" s="104"/>
      <c r="AQ928" s="104"/>
      <c r="AR928" s="104"/>
      <c r="AS928" s="104"/>
      <c r="AT928" s="104"/>
      <c r="AU928" s="104"/>
      <c r="AV928" s="104"/>
      <c r="AW928" s="104"/>
      <c r="AX928" s="104"/>
      <c r="AY928" s="104"/>
      <c r="AZ928" s="104"/>
      <c r="BA928" s="104"/>
      <c r="BB928" s="104"/>
      <c r="BC928" s="104"/>
      <c r="BD928" s="104"/>
      <c r="BE928" s="104"/>
      <c r="BF928" s="104"/>
      <c r="BG928" s="104"/>
      <c r="BH928" s="104"/>
      <c r="BI928" s="104"/>
      <c r="BJ928" s="104"/>
      <c r="BK928" s="104"/>
      <c r="BL928" s="104"/>
      <c r="BM928" s="104"/>
      <c r="BN928" s="104"/>
      <c r="BO928" s="104"/>
      <c r="BP928" s="104"/>
      <c r="BQ928" s="104"/>
      <c r="BR928" s="104"/>
      <c r="BS928" s="104"/>
      <c r="BT928" s="104"/>
      <c r="BU928" s="104"/>
      <c r="BV928" s="104"/>
      <c r="BW928" s="104"/>
      <c r="BX928" s="104"/>
      <c r="BY928" s="104"/>
      <c r="BZ928" s="104"/>
      <c r="CA928" s="104"/>
      <c r="CB928" s="104"/>
      <c r="CC928" s="104"/>
      <c r="CD928" s="104"/>
      <c r="CE928" s="104"/>
      <c r="CF928" s="104"/>
      <c r="CG928" s="104"/>
      <c r="CH928" s="104"/>
      <c r="CI928" s="104"/>
      <c r="CJ928" s="104"/>
      <c r="CK928" s="104"/>
      <c r="CL928" s="104"/>
      <c r="CM928" s="104"/>
      <c r="CN928" s="104"/>
      <c r="CO928" s="104"/>
      <c r="CP928" s="104"/>
      <c r="CQ928" s="104"/>
      <c r="CR928" s="104"/>
      <c r="CS928" s="104"/>
      <c r="CT928" s="104"/>
      <c r="CU928" s="104"/>
      <c r="CV928" s="104"/>
      <c r="CW928" s="104"/>
      <c r="CX928" s="104"/>
      <c r="CY928" s="104"/>
      <c r="CZ928" s="104"/>
      <c r="DA928" s="104"/>
      <c r="DB928" s="104"/>
      <c r="DC928" s="104"/>
      <c r="DD928" s="104"/>
      <c r="DE928" s="104"/>
      <c r="DF928" s="104"/>
      <c r="DG928" s="104"/>
      <c r="DH928" s="104"/>
      <c r="DI928" s="104"/>
      <c r="DJ928" s="104"/>
      <c r="DK928" s="104"/>
      <c r="DL928" s="104"/>
      <c r="DM928" s="104"/>
      <c r="DN928" s="104"/>
      <c r="DO928" s="104"/>
      <c r="DP928" s="104"/>
      <c r="DQ928" s="104"/>
      <c r="DR928" s="104"/>
      <c r="DS928" s="104"/>
      <c r="DT928" s="104"/>
      <c r="DU928" s="104"/>
      <c r="DV928" s="104"/>
      <c r="DW928" s="104"/>
      <c r="DX928" s="104"/>
      <c r="DY928" s="104"/>
      <c r="DZ928" s="104"/>
      <c r="EA928" s="104"/>
      <c r="EB928" s="104"/>
      <c r="EC928" s="104"/>
      <c r="ED928" s="104"/>
      <c r="EE928" s="104"/>
      <c r="EF928" s="104"/>
      <c r="EG928" s="104"/>
      <c r="EH928" s="104"/>
      <c r="EI928" s="104"/>
      <c r="EJ928" s="104"/>
      <c r="EK928" s="104"/>
      <c r="EL928" s="104"/>
      <c r="EM928" s="104"/>
      <c r="EN928" s="104"/>
      <c r="EO928" s="104"/>
      <c r="EP928" s="104"/>
      <c r="EQ928" s="104"/>
      <c r="ER928" s="104"/>
      <c r="ES928" s="104"/>
      <c r="ET928" s="104"/>
      <c r="EU928" s="104"/>
      <c r="EV928" s="104"/>
      <c r="EW928" s="104"/>
      <c r="EX928" s="104"/>
      <c r="EY928" s="104"/>
      <c r="EZ928" s="104"/>
      <c r="FA928" s="104"/>
      <c r="FB928" s="104"/>
      <c r="FC928" s="104"/>
      <c r="FD928" s="104"/>
      <c r="FE928" s="104"/>
      <c r="FF928" s="104"/>
      <c r="FG928" s="104"/>
      <c r="FH928" s="104"/>
      <c r="FI928" s="104"/>
      <c r="FJ928" s="104"/>
      <c r="FK928" s="104"/>
      <c r="FL928" s="104"/>
      <c r="FM928" s="104"/>
      <c r="FN928" s="104"/>
      <c r="FO928" s="104"/>
      <c r="FP928" s="104"/>
      <c r="FQ928" s="104"/>
      <c r="FR928" s="104"/>
      <c r="FS928" s="104"/>
      <c r="FT928" s="104"/>
      <c r="FU928" s="104"/>
      <c r="FV928" s="104"/>
      <c r="FW928" s="104"/>
      <c r="FX928" s="104"/>
      <c r="FY928" s="104"/>
      <c r="FZ928" s="104"/>
      <c r="GA928" s="104"/>
      <c r="GB928" s="104"/>
      <c r="GC928" s="104"/>
      <c r="GD928" s="104"/>
      <c r="GE928" s="104"/>
      <c r="GF928" s="104"/>
      <c r="GG928" s="104"/>
      <c r="GH928" s="104"/>
      <c r="GI928" s="104"/>
      <c r="GJ928" s="104"/>
      <c r="GK928" s="104"/>
      <c r="GL928" s="104"/>
      <c r="GM928" s="104"/>
      <c r="GN928" s="104"/>
      <c r="GO928" s="104"/>
      <c r="GP928" s="104"/>
      <c r="GQ928" s="104"/>
      <c r="GR928" s="104"/>
      <c r="GS928" s="104"/>
      <c r="GT928" s="104"/>
    </row>
    <row r="929" spans="8:202" s="6" customFormat="1">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04"/>
      <c r="AM929" s="104"/>
      <c r="AN929" s="104"/>
      <c r="AO929" s="104"/>
      <c r="AP929" s="104"/>
      <c r="AQ929" s="104"/>
      <c r="AR929" s="104"/>
      <c r="AS929" s="104"/>
      <c r="AT929" s="104"/>
      <c r="AU929" s="104"/>
      <c r="AV929" s="104"/>
      <c r="AW929" s="104"/>
      <c r="AX929" s="104"/>
      <c r="AY929" s="104"/>
      <c r="AZ929" s="104"/>
      <c r="BA929" s="104"/>
      <c r="BB929" s="104"/>
      <c r="BC929" s="104"/>
      <c r="BD929" s="104"/>
      <c r="BE929" s="104"/>
      <c r="BF929" s="104"/>
      <c r="BG929" s="104"/>
      <c r="BH929" s="104"/>
      <c r="BI929" s="104"/>
      <c r="BJ929" s="104"/>
      <c r="BK929" s="104"/>
      <c r="BL929" s="104"/>
      <c r="BM929" s="104"/>
      <c r="BN929" s="104"/>
      <c r="BO929" s="104"/>
      <c r="BP929" s="104"/>
      <c r="BQ929" s="104"/>
      <c r="BR929" s="104"/>
      <c r="BS929" s="104"/>
      <c r="BT929" s="104"/>
      <c r="BU929" s="104"/>
      <c r="BV929" s="104"/>
      <c r="BW929" s="104"/>
      <c r="BX929" s="104"/>
      <c r="BY929" s="104"/>
      <c r="BZ929" s="104"/>
      <c r="CA929" s="104"/>
      <c r="CB929" s="104"/>
      <c r="CC929" s="104"/>
      <c r="CD929" s="104"/>
      <c r="CE929" s="104"/>
      <c r="CF929" s="104"/>
      <c r="CG929" s="104"/>
      <c r="CH929" s="104"/>
      <c r="CI929" s="104"/>
      <c r="CJ929" s="104"/>
      <c r="CK929" s="104"/>
      <c r="CL929" s="104"/>
      <c r="CM929" s="104"/>
      <c r="CN929" s="104"/>
      <c r="CO929" s="104"/>
      <c r="CP929" s="104"/>
      <c r="CQ929" s="104"/>
      <c r="CR929" s="104"/>
      <c r="CS929" s="104"/>
      <c r="CT929" s="104"/>
      <c r="CU929" s="104"/>
      <c r="CV929" s="104"/>
      <c r="CW929" s="104"/>
      <c r="CX929" s="104"/>
      <c r="CY929" s="104"/>
      <c r="CZ929" s="104"/>
      <c r="DA929" s="104"/>
      <c r="DB929" s="104"/>
      <c r="DC929" s="104"/>
      <c r="DD929" s="104"/>
      <c r="DE929" s="104"/>
      <c r="DF929" s="104"/>
      <c r="DG929" s="104"/>
      <c r="DH929" s="104"/>
      <c r="DI929" s="104"/>
      <c r="DJ929" s="104"/>
      <c r="DK929" s="104"/>
      <c r="DL929" s="104"/>
      <c r="DM929" s="104"/>
      <c r="DN929" s="104"/>
      <c r="DO929" s="104"/>
      <c r="DP929" s="104"/>
      <c r="DQ929" s="104"/>
      <c r="DR929" s="104"/>
      <c r="DS929" s="104"/>
      <c r="DT929" s="104"/>
      <c r="DU929" s="104"/>
      <c r="DV929" s="104"/>
      <c r="DW929" s="104"/>
      <c r="DX929" s="104"/>
      <c r="DY929" s="104"/>
      <c r="DZ929" s="104"/>
      <c r="EA929" s="104"/>
      <c r="EB929" s="104"/>
      <c r="EC929" s="104"/>
      <c r="ED929" s="104"/>
      <c r="EE929" s="104"/>
      <c r="EF929" s="104"/>
      <c r="EG929" s="104"/>
      <c r="EH929" s="104"/>
      <c r="EI929" s="104"/>
      <c r="EJ929" s="104"/>
      <c r="EK929" s="104"/>
      <c r="EL929" s="104"/>
      <c r="EM929" s="104"/>
      <c r="EN929" s="104"/>
      <c r="EO929" s="104"/>
      <c r="EP929" s="104"/>
      <c r="EQ929" s="104"/>
      <c r="ER929" s="104"/>
      <c r="ES929" s="104"/>
      <c r="ET929" s="104"/>
      <c r="EU929" s="104"/>
      <c r="EV929" s="104"/>
      <c r="EW929" s="104"/>
      <c r="EX929" s="104"/>
      <c r="EY929" s="104"/>
      <c r="EZ929" s="104"/>
      <c r="FA929" s="104"/>
      <c r="FB929" s="104"/>
      <c r="FC929" s="104"/>
      <c r="FD929" s="104"/>
      <c r="FE929" s="104"/>
      <c r="FF929" s="104"/>
      <c r="FG929" s="104"/>
      <c r="FH929" s="104"/>
      <c r="FI929" s="104"/>
      <c r="FJ929" s="104"/>
      <c r="FK929" s="104"/>
      <c r="FL929" s="104"/>
      <c r="FM929" s="104"/>
      <c r="FN929" s="104"/>
      <c r="FO929" s="104"/>
      <c r="FP929" s="104"/>
      <c r="FQ929" s="104"/>
      <c r="FR929" s="104"/>
      <c r="FS929" s="104"/>
      <c r="FT929" s="104"/>
      <c r="FU929" s="104"/>
      <c r="FV929" s="104"/>
      <c r="FW929" s="104"/>
      <c r="FX929" s="104"/>
      <c r="FY929" s="104"/>
      <c r="FZ929" s="104"/>
      <c r="GA929" s="104"/>
      <c r="GB929" s="104"/>
      <c r="GC929" s="104"/>
      <c r="GD929" s="104"/>
      <c r="GE929" s="104"/>
      <c r="GF929" s="104"/>
      <c r="GG929" s="104"/>
      <c r="GH929" s="104"/>
      <c r="GI929" s="104"/>
      <c r="GJ929" s="104"/>
      <c r="GK929" s="104"/>
      <c r="GL929" s="104"/>
      <c r="GM929" s="104"/>
      <c r="GN929" s="104"/>
      <c r="GO929" s="104"/>
      <c r="GP929" s="104"/>
      <c r="GQ929" s="104"/>
      <c r="GR929" s="104"/>
      <c r="GS929" s="104"/>
      <c r="GT929" s="104"/>
    </row>
    <row r="930" spans="8:202" s="6" customFormat="1">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04"/>
      <c r="AM930" s="104"/>
      <c r="AN930" s="104"/>
      <c r="AO930" s="104"/>
      <c r="AP930" s="104"/>
      <c r="AQ930" s="104"/>
      <c r="AR930" s="104"/>
      <c r="AS930" s="104"/>
      <c r="AT930" s="104"/>
      <c r="AU930" s="104"/>
      <c r="AV930" s="104"/>
      <c r="AW930" s="104"/>
      <c r="AX930" s="104"/>
      <c r="AY930" s="104"/>
      <c r="AZ930" s="104"/>
      <c r="BA930" s="104"/>
      <c r="BB930" s="104"/>
      <c r="BC930" s="104"/>
      <c r="BD930" s="104"/>
      <c r="BE930" s="104"/>
      <c r="BF930" s="104"/>
      <c r="BG930" s="104"/>
      <c r="BH930" s="104"/>
      <c r="BI930" s="104"/>
      <c r="BJ930" s="104"/>
      <c r="BK930" s="104"/>
      <c r="BL930" s="104"/>
      <c r="BM930" s="104"/>
      <c r="BN930" s="104"/>
      <c r="BO930" s="104"/>
      <c r="BP930" s="104"/>
      <c r="BQ930" s="104"/>
      <c r="BR930" s="104"/>
      <c r="BS930" s="104"/>
      <c r="BT930" s="104"/>
      <c r="BU930" s="104"/>
      <c r="BV930" s="104"/>
      <c r="BW930" s="104"/>
      <c r="BX930" s="104"/>
      <c r="BY930" s="104"/>
      <c r="BZ930" s="104"/>
      <c r="CA930" s="104"/>
      <c r="CB930" s="104"/>
      <c r="CC930" s="104"/>
      <c r="CD930" s="104"/>
      <c r="CE930" s="104"/>
      <c r="CF930" s="104"/>
      <c r="CG930" s="104"/>
      <c r="CH930" s="104"/>
      <c r="CI930" s="104"/>
      <c r="CJ930" s="104"/>
      <c r="CK930" s="104"/>
      <c r="CL930" s="104"/>
      <c r="CM930" s="104"/>
      <c r="CN930" s="104"/>
      <c r="CO930" s="104"/>
      <c r="CP930" s="104"/>
      <c r="CQ930" s="104"/>
      <c r="CR930" s="104"/>
      <c r="CS930" s="104"/>
      <c r="CT930" s="104"/>
      <c r="CU930" s="104"/>
      <c r="CV930" s="104"/>
      <c r="CW930" s="104"/>
      <c r="CX930" s="104"/>
      <c r="CY930" s="104"/>
      <c r="CZ930" s="104"/>
      <c r="DA930" s="104"/>
      <c r="DB930" s="104"/>
      <c r="DC930" s="104"/>
      <c r="DD930" s="104"/>
      <c r="DE930" s="104"/>
      <c r="DF930" s="104"/>
      <c r="DG930" s="104"/>
      <c r="DH930" s="104"/>
      <c r="DI930" s="104"/>
      <c r="DJ930" s="104"/>
      <c r="DK930" s="104"/>
      <c r="DL930" s="104"/>
      <c r="DM930" s="104"/>
      <c r="DN930" s="104"/>
      <c r="DO930" s="104"/>
      <c r="DP930" s="104"/>
      <c r="DQ930" s="104"/>
      <c r="DR930" s="104"/>
      <c r="DS930" s="104"/>
      <c r="DT930" s="104"/>
      <c r="DU930" s="104"/>
      <c r="DV930" s="104"/>
      <c r="DW930" s="104"/>
      <c r="DX930" s="104"/>
      <c r="DY930" s="104"/>
      <c r="DZ930" s="104"/>
      <c r="EA930" s="104"/>
      <c r="EB930" s="104"/>
      <c r="EC930" s="104"/>
      <c r="ED930" s="104"/>
      <c r="EE930" s="104"/>
      <c r="EF930" s="104"/>
      <c r="EG930" s="104"/>
      <c r="EH930" s="104"/>
      <c r="EI930" s="104"/>
      <c r="EJ930" s="104"/>
      <c r="EK930" s="104"/>
      <c r="EL930" s="104"/>
      <c r="EM930" s="104"/>
      <c r="EN930" s="104"/>
      <c r="EO930" s="104"/>
      <c r="EP930" s="104"/>
      <c r="EQ930" s="104"/>
      <c r="ER930" s="104"/>
      <c r="ES930" s="104"/>
      <c r="ET930" s="104"/>
      <c r="EU930" s="104"/>
      <c r="EV930" s="104"/>
      <c r="EW930" s="104"/>
      <c r="EX930" s="104"/>
      <c r="EY930" s="104"/>
      <c r="EZ930" s="104"/>
      <c r="FA930" s="104"/>
      <c r="FB930" s="104"/>
      <c r="FC930" s="104"/>
      <c r="FD930" s="104"/>
      <c r="FE930" s="104"/>
      <c r="FF930" s="104"/>
      <c r="FG930" s="104"/>
      <c r="FH930" s="104"/>
      <c r="FI930" s="104"/>
      <c r="FJ930" s="104"/>
      <c r="FK930" s="104"/>
      <c r="FL930" s="104"/>
      <c r="FM930" s="104"/>
      <c r="FN930" s="104"/>
      <c r="FO930" s="104"/>
      <c r="FP930" s="104"/>
      <c r="FQ930" s="104"/>
      <c r="FR930" s="104"/>
      <c r="FS930" s="104"/>
      <c r="FT930" s="104"/>
      <c r="FU930" s="104"/>
      <c r="FV930" s="104"/>
      <c r="FW930" s="104"/>
      <c r="FX930" s="104"/>
      <c r="FY930" s="104"/>
      <c r="FZ930" s="104"/>
      <c r="GA930" s="104"/>
      <c r="GB930" s="104"/>
      <c r="GC930" s="104"/>
      <c r="GD930" s="104"/>
      <c r="GE930" s="104"/>
      <c r="GF930" s="104"/>
      <c r="GG930" s="104"/>
      <c r="GH930" s="104"/>
      <c r="GI930" s="104"/>
      <c r="GJ930" s="104"/>
      <c r="GK930" s="104"/>
      <c r="GL930" s="104"/>
      <c r="GM930" s="104"/>
      <c r="GN930" s="104"/>
      <c r="GO930" s="104"/>
      <c r="GP930" s="104"/>
      <c r="GQ930" s="104"/>
      <c r="GR930" s="104"/>
      <c r="GS930" s="104"/>
      <c r="GT930" s="104"/>
    </row>
    <row r="931" spans="8:202" s="6" customFormat="1">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c r="AJ931" s="104"/>
      <c r="AK931" s="104"/>
      <c r="AL931" s="104"/>
      <c r="AM931" s="104"/>
      <c r="AN931" s="104"/>
      <c r="AO931" s="104"/>
      <c r="AP931" s="104"/>
      <c r="AQ931" s="104"/>
      <c r="AR931" s="104"/>
      <c r="AS931" s="104"/>
      <c r="AT931" s="104"/>
      <c r="AU931" s="104"/>
      <c r="AV931" s="104"/>
      <c r="AW931" s="104"/>
      <c r="AX931" s="104"/>
      <c r="AY931" s="104"/>
      <c r="AZ931" s="104"/>
      <c r="BA931" s="104"/>
      <c r="BB931" s="104"/>
      <c r="BC931" s="104"/>
      <c r="BD931" s="104"/>
      <c r="BE931" s="104"/>
      <c r="BF931" s="104"/>
      <c r="BG931" s="104"/>
      <c r="BH931" s="104"/>
      <c r="BI931" s="104"/>
      <c r="BJ931" s="104"/>
      <c r="BK931" s="104"/>
      <c r="BL931" s="104"/>
      <c r="BM931" s="104"/>
      <c r="BN931" s="104"/>
      <c r="BO931" s="104"/>
      <c r="BP931" s="104"/>
      <c r="BQ931" s="104"/>
      <c r="BR931" s="104"/>
      <c r="BS931" s="104"/>
      <c r="BT931" s="104"/>
      <c r="BU931" s="104"/>
      <c r="BV931" s="104"/>
      <c r="BW931" s="104"/>
      <c r="BX931" s="104"/>
      <c r="BY931" s="104"/>
      <c r="BZ931" s="104"/>
      <c r="CA931" s="104"/>
      <c r="CB931" s="104"/>
      <c r="CC931" s="104"/>
      <c r="CD931" s="104"/>
      <c r="CE931" s="104"/>
      <c r="CF931" s="104"/>
      <c r="CG931" s="104"/>
      <c r="CH931" s="104"/>
      <c r="CI931" s="104"/>
      <c r="CJ931" s="104"/>
      <c r="CK931" s="104"/>
      <c r="CL931" s="104"/>
      <c r="CM931" s="104"/>
      <c r="CN931" s="104"/>
      <c r="CO931" s="104"/>
      <c r="CP931" s="104"/>
      <c r="CQ931" s="104"/>
      <c r="CR931" s="104"/>
      <c r="CS931" s="104"/>
      <c r="CT931" s="104"/>
      <c r="CU931" s="104"/>
      <c r="CV931" s="104"/>
      <c r="CW931" s="104"/>
      <c r="CX931" s="104"/>
      <c r="CY931" s="104"/>
      <c r="CZ931" s="104"/>
      <c r="DA931" s="104"/>
      <c r="DB931" s="104"/>
      <c r="DC931" s="104"/>
      <c r="DD931" s="104"/>
      <c r="DE931" s="104"/>
      <c r="DF931" s="104"/>
      <c r="DG931" s="104"/>
      <c r="DH931" s="104"/>
      <c r="DI931" s="104"/>
      <c r="DJ931" s="104"/>
      <c r="DK931" s="104"/>
      <c r="DL931" s="104"/>
      <c r="DM931" s="104"/>
      <c r="DN931" s="104"/>
      <c r="DO931" s="104"/>
      <c r="DP931" s="104"/>
      <c r="DQ931" s="104"/>
      <c r="DR931" s="104"/>
      <c r="DS931" s="104"/>
      <c r="DT931" s="104"/>
      <c r="DU931" s="104"/>
      <c r="DV931" s="104"/>
      <c r="DW931" s="104"/>
      <c r="DX931" s="104"/>
      <c r="DY931" s="104"/>
      <c r="DZ931" s="104"/>
      <c r="EA931" s="104"/>
      <c r="EB931" s="104"/>
      <c r="EC931" s="104"/>
      <c r="ED931" s="104"/>
      <c r="EE931" s="104"/>
      <c r="EF931" s="104"/>
      <c r="EG931" s="104"/>
      <c r="EH931" s="104"/>
      <c r="EI931" s="104"/>
      <c r="EJ931" s="104"/>
      <c r="EK931" s="104"/>
      <c r="EL931" s="104"/>
      <c r="EM931" s="104"/>
      <c r="EN931" s="104"/>
      <c r="EO931" s="104"/>
      <c r="EP931" s="104"/>
      <c r="EQ931" s="104"/>
      <c r="ER931" s="104"/>
      <c r="ES931" s="104"/>
      <c r="ET931" s="104"/>
      <c r="EU931" s="104"/>
      <c r="EV931" s="104"/>
      <c r="EW931" s="104"/>
      <c r="EX931" s="104"/>
      <c r="EY931" s="104"/>
      <c r="EZ931" s="104"/>
      <c r="FA931" s="104"/>
      <c r="FB931" s="104"/>
      <c r="FC931" s="104"/>
      <c r="FD931" s="104"/>
      <c r="FE931" s="104"/>
      <c r="FF931" s="104"/>
      <c r="FG931" s="104"/>
      <c r="FH931" s="104"/>
      <c r="FI931" s="104"/>
      <c r="FJ931" s="104"/>
      <c r="FK931" s="104"/>
      <c r="FL931" s="104"/>
      <c r="FM931" s="104"/>
      <c r="FN931" s="104"/>
      <c r="FO931" s="104"/>
      <c r="FP931" s="104"/>
      <c r="FQ931" s="104"/>
      <c r="FR931" s="104"/>
      <c r="FS931" s="104"/>
      <c r="FT931" s="104"/>
      <c r="FU931" s="104"/>
      <c r="FV931" s="104"/>
      <c r="FW931" s="104"/>
      <c r="FX931" s="104"/>
      <c r="FY931" s="104"/>
      <c r="FZ931" s="104"/>
      <c r="GA931" s="104"/>
      <c r="GB931" s="104"/>
      <c r="GC931" s="104"/>
      <c r="GD931" s="104"/>
      <c r="GE931" s="104"/>
      <c r="GF931" s="104"/>
      <c r="GG931" s="104"/>
      <c r="GH931" s="104"/>
      <c r="GI931" s="104"/>
      <c r="GJ931" s="104"/>
      <c r="GK931" s="104"/>
      <c r="GL931" s="104"/>
      <c r="GM931" s="104"/>
      <c r="GN931" s="104"/>
      <c r="GO931" s="104"/>
      <c r="GP931" s="104"/>
      <c r="GQ931" s="104"/>
      <c r="GR931" s="104"/>
      <c r="GS931" s="104"/>
      <c r="GT931" s="104"/>
    </row>
    <row r="932" spans="8:202" s="6" customFormat="1">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04"/>
      <c r="AM932" s="104"/>
      <c r="AN932" s="104"/>
      <c r="AO932" s="104"/>
      <c r="AP932" s="104"/>
      <c r="AQ932" s="104"/>
      <c r="AR932" s="104"/>
      <c r="AS932" s="104"/>
      <c r="AT932" s="104"/>
      <c r="AU932" s="104"/>
      <c r="AV932" s="104"/>
      <c r="AW932" s="104"/>
      <c r="AX932" s="104"/>
      <c r="AY932" s="104"/>
      <c r="AZ932" s="104"/>
      <c r="BA932" s="104"/>
      <c r="BB932" s="104"/>
      <c r="BC932" s="104"/>
      <c r="BD932" s="104"/>
      <c r="BE932" s="104"/>
      <c r="BF932" s="104"/>
      <c r="BG932" s="104"/>
      <c r="BH932" s="104"/>
      <c r="BI932" s="104"/>
      <c r="BJ932" s="104"/>
      <c r="BK932" s="104"/>
      <c r="BL932" s="104"/>
      <c r="BM932" s="104"/>
      <c r="BN932" s="104"/>
      <c r="BO932" s="104"/>
      <c r="BP932" s="104"/>
      <c r="BQ932" s="104"/>
      <c r="BR932" s="104"/>
      <c r="BS932" s="104"/>
      <c r="BT932" s="104"/>
      <c r="BU932" s="104"/>
      <c r="BV932" s="104"/>
      <c r="BW932" s="104"/>
      <c r="BX932" s="104"/>
      <c r="BY932" s="104"/>
      <c r="BZ932" s="104"/>
      <c r="CA932" s="104"/>
      <c r="CB932" s="104"/>
      <c r="CC932" s="104"/>
      <c r="CD932" s="104"/>
      <c r="CE932" s="104"/>
      <c r="CF932" s="104"/>
      <c r="CG932" s="104"/>
      <c r="CH932" s="104"/>
      <c r="CI932" s="104"/>
      <c r="CJ932" s="104"/>
      <c r="CK932" s="104"/>
      <c r="CL932" s="104"/>
      <c r="CM932" s="104"/>
      <c r="CN932" s="104"/>
      <c r="CO932" s="104"/>
      <c r="CP932" s="104"/>
      <c r="CQ932" s="104"/>
      <c r="CR932" s="104"/>
      <c r="CS932" s="104"/>
      <c r="CT932" s="104"/>
      <c r="CU932" s="104"/>
      <c r="CV932" s="104"/>
      <c r="CW932" s="104"/>
      <c r="CX932" s="104"/>
      <c r="CY932" s="104"/>
      <c r="CZ932" s="104"/>
      <c r="DA932" s="104"/>
      <c r="DB932" s="104"/>
      <c r="DC932" s="104"/>
      <c r="DD932" s="104"/>
      <c r="DE932" s="104"/>
      <c r="DF932" s="104"/>
      <c r="DG932" s="104"/>
      <c r="DH932" s="104"/>
      <c r="DI932" s="104"/>
      <c r="DJ932" s="104"/>
      <c r="DK932" s="104"/>
      <c r="DL932" s="104"/>
      <c r="DM932" s="104"/>
      <c r="DN932" s="104"/>
      <c r="DO932" s="104"/>
      <c r="DP932" s="104"/>
      <c r="DQ932" s="104"/>
      <c r="DR932" s="104"/>
      <c r="DS932" s="104"/>
      <c r="DT932" s="104"/>
      <c r="DU932" s="104"/>
      <c r="DV932" s="104"/>
      <c r="DW932" s="104"/>
      <c r="DX932" s="104"/>
      <c r="DY932" s="104"/>
      <c r="DZ932" s="104"/>
      <c r="EA932" s="104"/>
      <c r="EB932" s="104"/>
      <c r="EC932" s="104"/>
      <c r="ED932" s="104"/>
      <c r="EE932" s="104"/>
      <c r="EF932" s="104"/>
      <c r="EG932" s="104"/>
      <c r="EH932" s="104"/>
      <c r="EI932" s="104"/>
      <c r="EJ932" s="104"/>
      <c r="EK932" s="104"/>
      <c r="EL932" s="104"/>
      <c r="EM932" s="104"/>
      <c r="EN932" s="104"/>
      <c r="EO932" s="104"/>
      <c r="EP932" s="104"/>
      <c r="EQ932" s="104"/>
      <c r="ER932" s="104"/>
      <c r="ES932" s="104"/>
      <c r="ET932" s="104"/>
      <c r="EU932" s="104"/>
      <c r="EV932" s="104"/>
      <c r="EW932" s="104"/>
      <c r="EX932" s="104"/>
      <c r="EY932" s="104"/>
      <c r="EZ932" s="104"/>
      <c r="FA932" s="104"/>
      <c r="FB932" s="104"/>
      <c r="FC932" s="104"/>
      <c r="FD932" s="104"/>
      <c r="FE932" s="104"/>
      <c r="FF932" s="104"/>
      <c r="FG932" s="104"/>
      <c r="FH932" s="104"/>
      <c r="FI932" s="104"/>
      <c r="FJ932" s="104"/>
      <c r="FK932" s="104"/>
      <c r="FL932" s="104"/>
      <c r="FM932" s="104"/>
      <c r="FN932" s="104"/>
      <c r="FO932" s="104"/>
      <c r="FP932" s="104"/>
      <c r="FQ932" s="104"/>
      <c r="FR932" s="104"/>
      <c r="FS932" s="104"/>
      <c r="FT932" s="104"/>
      <c r="FU932" s="104"/>
      <c r="FV932" s="104"/>
      <c r="FW932" s="104"/>
      <c r="FX932" s="104"/>
      <c r="FY932" s="104"/>
      <c r="FZ932" s="104"/>
      <c r="GA932" s="104"/>
      <c r="GB932" s="104"/>
      <c r="GC932" s="104"/>
      <c r="GD932" s="104"/>
      <c r="GE932" s="104"/>
      <c r="GF932" s="104"/>
      <c r="GG932" s="104"/>
      <c r="GH932" s="104"/>
      <c r="GI932" s="104"/>
      <c r="GJ932" s="104"/>
      <c r="GK932" s="104"/>
      <c r="GL932" s="104"/>
      <c r="GM932" s="104"/>
      <c r="GN932" s="104"/>
      <c r="GO932" s="104"/>
      <c r="GP932" s="104"/>
      <c r="GQ932" s="104"/>
      <c r="GR932" s="104"/>
      <c r="GS932" s="104"/>
      <c r="GT932" s="104"/>
    </row>
    <row r="933" spans="8:202" s="6" customFormat="1">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04"/>
      <c r="AM933" s="104"/>
      <c r="AN933" s="104"/>
      <c r="AO933" s="104"/>
      <c r="AP933" s="104"/>
      <c r="AQ933" s="104"/>
      <c r="AR933" s="104"/>
      <c r="AS933" s="104"/>
      <c r="AT933" s="104"/>
      <c r="AU933" s="104"/>
      <c r="AV933" s="104"/>
      <c r="AW933" s="104"/>
      <c r="AX933" s="104"/>
      <c r="AY933" s="104"/>
      <c r="AZ933" s="104"/>
      <c r="BA933" s="104"/>
      <c r="BB933" s="104"/>
      <c r="BC933" s="104"/>
      <c r="BD933" s="104"/>
      <c r="BE933" s="104"/>
      <c r="BF933" s="104"/>
      <c r="BG933" s="104"/>
      <c r="BH933" s="104"/>
      <c r="BI933" s="104"/>
      <c r="BJ933" s="104"/>
      <c r="BK933" s="104"/>
      <c r="BL933" s="104"/>
      <c r="BM933" s="104"/>
      <c r="BN933" s="104"/>
      <c r="BO933" s="104"/>
      <c r="BP933" s="104"/>
      <c r="BQ933" s="104"/>
      <c r="BR933" s="104"/>
      <c r="BS933" s="104"/>
      <c r="BT933" s="104"/>
      <c r="BU933" s="104"/>
      <c r="BV933" s="104"/>
      <c r="BW933" s="104"/>
      <c r="BX933" s="104"/>
      <c r="BY933" s="104"/>
      <c r="BZ933" s="104"/>
      <c r="CA933" s="104"/>
      <c r="CB933" s="104"/>
      <c r="CC933" s="104"/>
      <c r="CD933" s="104"/>
      <c r="CE933" s="104"/>
      <c r="CF933" s="104"/>
      <c r="CG933" s="104"/>
      <c r="CH933" s="104"/>
      <c r="CI933" s="104"/>
      <c r="CJ933" s="104"/>
      <c r="CK933" s="104"/>
      <c r="CL933" s="104"/>
      <c r="CM933" s="104"/>
      <c r="CN933" s="104"/>
      <c r="CO933" s="104"/>
      <c r="CP933" s="104"/>
      <c r="CQ933" s="104"/>
      <c r="CR933" s="104"/>
      <c r="CS933" s="104"/>
      <c r="CT933" s="104"/>
      <c r="CU933" s="104"/>
      <c r="CV933" s="104"/>
      <c r="CW933" s="104"/>
      <c r="CX933" s="104"/>
      <c r="CY933" s="104"/>
      <c r="CZ933" s="104"/>
      <c r="DA933" s="104"/>
      <c r="DB933" s="104"/>
      <c r="DC933" s="104"/>
      <c r="DD933" s="104"/>
      <c r="DE933" s="104"/>
      <c r="DF933" s="104"/>
      <c r="DG933" s="104"/>
      <c r="DH933" s="104"/>
      <c r="DI933" s="104"/>
      <c r="DJ933" s="104"/>
      <c r="DK933" s="104"/>
      <c r="DL933" s="104"/>
      <c r="DM933" s="104"/>
      <c r="DN933" s="104"/>
      <c r="DO933" s="104"/>
      <c r="DP933" s="104"/>
      <c r="DQ933" s="104"/>
      <c r="DR933" s="104"/>
      <c r="DS933" s="104"/>
      <c r="DT933" s="104"/>
      <c r="DU933" s="104"/>
      <c r="DV933" s="104"/>
      <c r="DW933" s="104"/>
      <c r="DX933" s="104"/>
      <c r="DY933" s="104"/>
      <c r="DZ933" s="104"/>
      <c r="EA933" s="104"/>
      <c r="EB933" s="104"/>
      <c r="EC933" s="104"/>
      <c r="ED933" s="104"/>
      <c r="EE933" s="104"/>
      <c r="EF933" s="104"/>
      <c r="EG933" s="104"/>
      <c r="EH933" s="104"/>
      <c r="EI933" s="104"/>
      <c r="EJ933" s="104"/>
      <c r="EK933" s="104"/>
      <c r="EL933" s="104"/>
      <c r="EM933" s="104"/>
      <c r="EN933" s="104"/>
      <c r="EO933" s="104"/>
      <c r="EP933" s="104"/>
      <c r="EQ933" s="104"/>
      <c r="ER933" s="104"/>
      <c r="ES933" s="104"/>
      <c r="ET933" s="104"/>
      <c r="EU933" s="104"/>
      <c r="EV933" s="104"/>
      <c r="EW933" s="104"/>
      <c r="EX933" s="104"/>
      <c r="EY933" s="104"/>
      <c r="EZ933" s="104"/>
      <c r="FA933" s="104"/>
      <c r="FB933" s="104"/>
      <c r="FC933" s="104"/>
      <c r="FD933" s="104"/>
      <c r="FE933" s="104"/>
      <c r="FF933" s="104"/>
      <c r="FG933" s="104"/>
      <c r="FH933" s="104"/>
      <c r="FI933" s="104"/>
      <c r="FJ933" s="104"/>
      <c r="FK933" s="104"/>
      <c r="FL933" s="104"/>
      <c r="FM933" s="104"/>
      <c r="FN933" s="104"/>
      <c r="FO933" s="104"/>
      <c r="FP933" s="104"/>
      <c r="FQ933" s="104"/>
      <c r="FR933" s="104"/>
      <c r="FS933" s="104"/>
      <c r="FT933" s="104"/>
      <c r="FU933" s="104"/>
      <c r="FV933" s="104"/>
      <c r="FW933" s="104"/>
      <c r="FX933" s="104"/>
      <c r="FY933" s="104"/>
      <c r="FZ933" s="104"/>
      <c r="GA933" s="104"/>
      <c r="GB933" s="104"/>
      <c r="GC933" s="104"/>
      <c r="GD933" s="104"/>
      <c r="GE933" s="104"/>
      <c r="GF933" s="104"/>
      <c r="GG933" s="104"/>
      <c r="GH933" s="104"/>
      <c r="GI933" s="104"/>
      <c r="GJ933" s="104"/>
      <c r="GK933" s="104"/>
      <c r="GL933" s="104"/>
      <c r="GM933" s="104"/>
      <c r="GN933" s="104"/>
      <c r="GO933" s="104"/>
      <c r="GP933" s="104"/>
      <c r="GQ933" s="104"/>
      <c r="GR933" s="104"/>
      <c r="GS933" s="104"/>
      <c r="GT933" s="104"/>
    </row>
    <row r="934" spans="8:202" s="6" customFormat="1">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4"/>
      <c r="AL934" s="104"/>
      <c r="AM934" s="104"/>
      <c r="AN934" s="104"/>
      <c r="AO934" s="104"/>
      <c r="AP934" s="104"/>
      <c r="AQ934" s="104"/>
      <c r="AR934" s="104"/>
      <c r="AS934" s="104"/>
      <c r="AT934" s="104"/>
      <c r="AU934" s="104"/>
      <c r="AV934" s="104"/>
      <c r="AW934" s="104"/>
      <c r="AX934" s="104"/>
      <c r="AY934" s="104"/>
      <c r="AZ934" s="104"/>
      <c r="BA934" s="104"/>
      <c r="BB934" s="104"/>
      <c r="BC934" s="104"/>
      <c r="BD934" s="104"/>
      <c r="BE934" s="104"/>
      <c r="BF934" s="104"/>
      <c r="BG934" s="104"/>
      <c r="BH934" s="104"/>
      <c r="BI934" s="104"/>
      <c r="BJ934" s="104"/>
      <c r="BK934" s="104"/>
      <c r="BL934" s="104"/>
      <c r="BM934" s="104"/>
      <c r="BN934" s="104"/>
      <c r="BO934" s="104"/>
      <c r="BP934" s="104"/>
      <c r="BQ934" s="104"/>
      <c r="BR934" s="104"/>
      <c r="BS934" s="104"/>
      <c r="BT934" s="104"/>
      <c r="BU934" s="104"/>
      <c r="BV934" s="104"/>
      <c r="BW934" s="104"/>
      <c r="BX934" s="104"/>
      <c r="BY934" s="104"/>
      <c r="BZ934" s="104"/>
      <c r="CA934" s="104"/>
      <c r="CB934" s="104"/>
      <c r="CC934" s="104"/>
      <c r="CD934" s="104"/>
      <c r="CE934" s="104"/>
      <c r="CF934" s="104"/>
      <c r="CG934" s="104"/>
      <c r="CH934" s="104"/>
      <c r="CI934" s="104"/>
      <c r="CJ934" s="104"/>
      <c r="CK934" s="104"/>
      <c r="CL934" s="104"/>
      <c r="CM934" s="104"/>
      <c r="CN934" s="104"/>
      <c r="CO934" s="104"/>
      <c r="CP934" s="104"/>
      <c r="CQ934" s="104"/>
      <c r="CR934" s="104"/>
      <c r="CS934" s="104"/>
      <c r="CT934" s="104"/>
      <c r="CU934" s="104"/>
      <c r="CV934" s="104"/>
      <c r="CW934" s="104"/>
      <c r="CX934" s="104"/>
      <c r="CY934" s="104"/>
      <c r="CZ934" s="104"/>
      <c r="DA934" s="104"/>
      <c r="DB934" s="104"/>
      <c r="DC934" s="104"/>
      <c r="DD934" s="104"/>
      <c r="DE934" s="104"/>
      <c r="DF934" s="104"/>
      <c r="DG934" s="104"/>
      <c r="DH934" s="104"/>
      <c r="DI934" s="104"/>
      <c r="DJ934" s="104"/>
      <c r="DK934" s="104"/>
      <c r="DL934" s="104"/>
      <c r="DM934" s="104"/>
      <c r="DN934" s="104"/>
      <c r="DO934" s="104"/>
      <c r="DP934" s="104"/>
      <c r="DQ934" s="104"/>
      <c r="DR934" s="104"/>
      <c r="DS934" s="104"/>
      <c r="DT934" s="104"/>
      <c r="DU934" s="104"/>
      <c r="DV934" s="104"/>
      <c r="DW934" s="104"/>
      <c r="DX934" s="104"/>
      <c r="DY934" s="104"/>
      <c r="DZ934" s="104"/>
      <c r="EA934" s="104"/>
      <c r="EB934" s="104"/>
      <c r="EC934" s="104"/>
      <c r="ED934" s="104"/>
      <c r="EE934" s="104"/>
      <c r="EF934" s="104"/>
      <c r="EG934" s="104"/>
      <c r="EH934" s="104"/>
      <c r="EI934" s="104"/>
      <c r="EJ934" s="104"/>
      <c r="EK934" s="104"/>
      <c r="EL934" s="104"/>
      <c r="EM934" s="104"/>
      <c r="EN934" s="104"/>
      <c r="EO934" s="104"/>
      <c r="EP934" s="104"/>
      <c r="EQ934" s="104"/>
      <c r="ER934" s="104"/>
      <c r="ES934" s="104"/>
      <c r="ET934" s="104"/>
      <c r="EU934" s="104"/>
      <c r="EV934" s="104"/>
      <c r="EW934" s="104"/>
      <c r="EX934" s="104"/>
      <c r="EY934" s="104"/>
      <c r="EZ934" s="104"/>
      <c r="FA934" s="104"/>
      <c r="FB934" s="104"/>
      <c r="FC934" s="104"/>
      <c r="FD934" s="104"/>
      <c r="FE934" s="104"/>
      <c r="FF934" s="104"/>
      <c r="FG934" s="104"/>
      <c r="FH934" s="104"/>
      <c r="FI934" s="104"/>
      <c r="FJ934" s="104"/>
      <c r="FK934" s="104"/>
      <c r="FL934" s="104"/>
      <c r="FM934" s="104"/>
      <c r="FN934" s="104"/>
      <c r="FO934" s="104"/>
      <c r="FP934" s="104"/>
      <c r="FQ934" s="104"/>
      <c r="FR934" s="104"/>
      <c r="FS934" s="104"/>
      <c r="FT934" s="104"/>
      <c r="FU934" s="104"/>
      <c r="FV934" s="104"/>
      <c r="FW934" s="104"/>
      <c r="FX934" s="104"/>
      <c r="FY934" s="104"/>
      <c r="FZ934" s="104"/>
      <c r="GA934" s="104"/>
      <c r="GB934" s="104"/>
      <c r="GC934" s="104"/>
      <c r="GD934" s="104"/>
      <c r="GE934" s="104"/>
      <c r="GF934" s="104"/>
      <c r="GG934" s="104"/>
      <c r="GH934" s="104"/>
      <c r="GI934" s="104"/>
      <c r="GJ934" s="104"/>
      <c r="GK934" s="104"/>
      <c r="GL934" s="104"/>
      <c r="GM934" s="104"/>
      <c r="GN934" s="104"/>
      <c r="GO934" s="104"/>
      <c r="GP934" s="104"/>
      <c r="GQ934" s="104"/>
      <c r="GR934" s="104"/>
      <c r="GS934" s="104"/>
      <c r="GT934" s="104"/>
    </row>
    <row r="935" spans="8:202" s="6" customFormat="1">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04"/>
      <c r="AM935" s="104"/>
      <c r="AN935" s="104"/>
      <c r="AO935" s="104"/>
      <c r="AP935" s="104"/>
      <c r="AQ935" s="104"/>
      <c r="AR935" s="104"/>
      <c r="AS935" s="104"/>
      <c r="AT935" s="104"/>
      <c r="AU935" s="104"/>
      <c r="AV935" s="104"/>
      <c r="AW935" s="104"/>
      <c r="AX935" s="104"/>
      <c r="AY935" s="104"/>
      <c r="AZ935" s="104"/>
      <c r="BA935" s="104"/>
      <c r="BB935" s="104"/>
      <c r="BC935" s="104"/>
      <c r="BD935" s="104"/>
      <c r="BE935" s="104"/>
      <c r="BF935" s="104"/>
      <c r="BG935" s="104"/>
      <c r="BH935" s="104"/>
      <c r="BI935" s="104"/>
      <c r="BJ935" s="104"/>
      <c r="BK935" s="104"/>
      <c r="BL935" s="104"/>
      <c r="BM935" s="104"/>
      <c r="BN935" s="104"/>
      <c r="BO935" s="104"/>
      <c r="BP935" s="104"/>
      <c r="BQ935" s="104"/>
      <c r="BR935" s="104"/>
      <c r="BS935" s="104"/>
      <c r="BT935" s="104"/>
      <c r="BU935" s="104"/>
      <c r="BV935" s="104"/>
      <c r="BW935" s="104"/>
      <c r="BX935" s="104"/>
      <c r="BY935" s="104"/>
      <c r="BZ935" s="104"/>
      <c r="CA935" s="104"/>
      <c r="CB935" s="104"/>
      <c r="CC935" s="104"/>
      <c r="CD935" s="104"/>
      <c r="CE935" s="104"/>
      <c r="CF935" s="104"/>
      <c r="CG935" s="104"/>
      <c r="CH935" s="104"/>
      <c r="CI935" s="104"/>
      <c r="CJ935" s="104"/>
      <c r="CK935" s="104"/>
      <c r="CL935" s="104"/>
      <c r="CM935" s="104"/>
      <c r="CN935" s="104"/>
      <c r="CO935" s="104"/>
      <c r="CP935" s="104"/>
      <c r="CQ935" s="104"/>
      <c r="CR935" s="104"/>
      <c r="CS935" s="104"/>
      <c r="CT935" s="104"/>
      <c r="CU935" s="104"/>
      <c r="CV935" s="104"/>
      <c r="CW935" s="104"/>
      <c r="CX935" s="104"/>
      <c r="CY935" s="104"/>
      <c r="CZ935" s="104"/>
      <c r="DA935" s="104"/>
      <c r="DB935" s="104"/>
      <c r="DC935" s="104"/>
      <c r="DD935" s="104"/>
      <c r="DE935" s="104"/>
      <c r="DF935" s="104"/>
      <c r="DG935" s="104"/>
      <c r="DH935" s="104"/>
      <c r="DI935" s="104"/>
      <c r="DJ935" s="104"/>
      <c r="DK935" s="104"/>
      <c r="DL935" s="104"/>
      <c r="DM935" s="104"/>
      <c r="DN935" s="104"/>
      <c r="DO935" s="104"/>
      <c r="DP935" s="104"/>
      <c r="DQ935" s="104"/>
      <c r="DR935" s="104"/>
      <c r="DS935" s="104"/>
      <c r="DT935" s="104"/>
      <c r="DU935" s="104"/>
      <c r="DV935" s="104"/>
      <c r="DW935" s="104"/>
      <c r="DX935" s="104"/>
      <c r="DY935" s="104"/>
      <c r="DZ935" s="104"/>
      <c r="EA935" s="104"/>
      <c r="EB935" s="104"/>
      <c r="EC935" s="104"/>
      <c r="ED935" s="104"/>
      <c r="EE935" s="104"/>
      <c r="EF935" s="104"/>
      <c r="EG935" s="104"/>
      <c r="EH935" s="104"/>
      <c r="EI935" s="104"/>
      <c r="EJ935" s="104"/>
      <c r="EK935" s="104"/>
      <c r="EL935" s="104"/>
      <c r="EM935" s="104"/>
      <c r="EN935" s="104"/>
      <c r="EO935" s="104"/>
      <c r="EP935" s="104"/>
      <c r="EQ935" s="104"/>
      <c r="ER935" s="104"/>
      <c r="ES935" s="104"/>
      <c r="ET935" s="104"/>
      <c r="EU935" s="104"/>
      <c r="EV935" s="104"/>
      <c r="EW935" s="104"/>
      <c r="EX935" s="104"/>
      <c r="EY935" s="104"/>
      <c r="EZ935" s="104"/>
      <c r="FA935" s="104"/>
      <c r="FB935" s="104"/>
      <c r="FC935" s="104"/>
      <c r="FD935" s="104"/>
      <c r="FE935" s="104"/>
      <c r="FF935" s="104"/>
      <c r="FG935" s="104"/>
      <c r="FH935" s="104"/>
      <c r="FI935" s="104"/>
      <c r="FJ935" s="104"/>
      <c r="FK935" s="104"/>
      <c r="FL935" s="104"/>
      <c r="FM935" s="104"/>
      <c r="FN935" s="104"/>
      <c r="FO935" s="104"/>
      <c r="FP935" s="104"/>
      <c r="FQ935" s="104"/>
      <c r="FR935" s="104"/>
      <c r="FS935" s="104"/>
      <c r="FT935" s="104"/>
      <c r="FU935" s="104"/>
      <c r="FV935" s="104"/>
      <c r="FW935" s="104"/>
      <c r="FX935" s="104"/>
      <c r="FY935" s="104"/>
      <c r="FZ935" s="104"/>
      <c r="GA935" s="104"/>
      <c r="GB935" s="104"/>
      <c r="GC935" s="104"/>
      <c r="GD935" s="104"/>
      <c r="GE935" s="104"/>
      <c r="GF935" s="104"/>
      <c r="GG935" s="104"/>
      <c r="GH935" s="104"/>
      <c r="GI935" s="104"/>
      <c r="GJ935" s="104"/>
      <c r="GK935" s="104"/>
      <c r="GL935" s="104"/>
      <c r="GM935" s="104"/>
      <c r="GN935" s="104"/>
      <c r="GO935" s="104"/>
      <c r="GP935" s="104"/>
      <c r="GQ935" s="104"/>
      <c r="GR935" s="104"/>
      <c r="GS935" s="104"/>
      <c r="GT935" s="104"/>
    </row>
    <row r="936" spans="8:202" s="6" customFormat="1">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04"/>
      <c r="AM936" s="104"/>
      <c r="AN936" s="104"/>
      <c r="AO936" s="104"/>
      <c r="AP936" s="104"/>
      <c r="AQ936" s="104"/>
      <c r="AR936" s="104"/>
      <c r="AS936" s="104"/>
      <c r="AT936" s="104"/>
      <c r="AU936" s="104"/>
      <c r="AV936" s="104"/>
      <c r="AW936" s="104"/>
      <c r="AX936" s="104"/>
      <c r="AY936" s="104"/>
      <c r="AZ936" s="104"/>
      <c r="BA936" s="104"/>
      <c r="BB936" s="104"/>
      <c r="BC936" s="104"/>
      <c r="BD936" s="104"/>
      <c r="BE936" s="104"/>
      <c r="BF936" s="104"/>
      <c r="BG936" s="104"/>
      <c r="BH936" s="104"/>
      <c r="BI936" s="104"/>
      <c r="BJ936" s="104"/>
      <c r="BK936" s="104"/>
      <c r="BL936" s="104"/>
      <c r="BM936" s="104"/>
      <c r="BN936" s="104"/>
      <c r="BO936" s="104"/>
      <c r="BP936" s="104"/>
      <c r="BQ936" s="104"/>
      <c r="BR936" s="104"/>
      <c r="BS936" s="104"/>
      <c r="BT936" s="104"/>
      <c r="BU936" s="104"/>
      <c r="BV936" s="104"/>
      <c r="BW936" s="104"/>
      <c r="BX936" s="104"/>
      <c r="BY936" s="104"/>
      <c r="BZ936" s="104"/>
      <c r="CA936" s="104"/>
      <c r="CB936" s="104"/>
      <c r="CC936" s="104"/>
      <c r="CD936" s="104"/>
      <c r="CE936" s="104"/>
      <c r="CF936" s="104"/>
      <c r="CG936" s="104"/>
      <c r="CH936" s="104"/>
      <c r="CI936" s="104"/>
      <c r="CJ936" s="104"/>
      <c r="CK936" s="104"/>
      <c r="CL936" s="104"/>
      <c r="CM936" s="104"/>
      <c r="CN936" s="104"/>
      <c r="CO936" s="104"/>
      <c r="CP936" s="104"/>
      <c r="CQ936" s="104"/>
      <c r="CR936" s="104"/>
      <c r="CS936" s="104"/>
      <c r="CT936" s="104"/>
      <c r="CU936" s="104"/>
      <c r="CV936" s="104"/>
      <c r="CW936" s="104"/>
      <c r="CX936" s="104"/>
      <c r="CY936" s="104"/>
      <c r="CZ936" s="104"/>
      <c r="DA936" s="104"/>
      <c r="DB936" s="104"/>
      <c r="DC936" s="104"/>
      <c r="DD936" s="104"/>
      <c r="DE936" s="104"/>
      <c r="DF936" s="104"/>
      <c r="DG936" s="104"/>
      <c r="DH936" s="104"/>
      <c r="DI936" s="104"/>
      <c r="DJ936" s="104"/>
      <c r="DK936" s="104"/>
      <c r="DL936" s="104"/>
      <c r="DM936" s="104"/>
      <c r="DN936" s="104"/>
      <c r="DO936" s="104"/>
      <c r="DP936" s="104"/>
      <c r="DQ936" s="104"/>
      <c r="DR936" s="104"/>
      <c r="DS936" s="104"/>
      <c r="DT936" s="104"/>
      <c r="DU936" s="104"/>
      <c r="DV936" s="104"/>
      <c r="DW936" s="104"/>
      <c r="DX936" s="104"/>
      <c r="DY936" s="104"/>
      <c r="DZ936" s="104"/>
      <c r="EA936" s="104"/>
      <c r="EB936" s="104"/>
      <c r="EC936" s="104"/>
      <c r="ED936" s="104"/>
      <c r="EE936" s="104"/>
      <c r="EF936" s="104"/>
      <c r="EG936" s="104"/>
      <c r="EH936" s="104"/>
      <c r="EI936" s="104"/>
      <c r="EJ936" s="104"/>
      <c r="EK936" s="104"/>
      <c r="EL936" s="104"/>
      <c r="EM936" s="104"/>
      <c r="EN936" s="104"/>
      <c r="EO936" s="104"/>
      <c r="EP936" s="104"/>
      <c r="EQ936" s="104"/>
      <c r="ER936" s="104"/>
      <c r="ES936" s="104"/>
      <c r="ET936" s="104"/>
      <c r="EU936" s="104"/>
      <c r="EV936" s="104"/>
      <c r="EW936" s="104"/>
      <c r="EX936" s="104"/>
      <c r="EY936" s="104"/>
      <c r="EZ936" s="104"/>
      <c r="FA936" s="104"/>
      <c r="FB936" s="104"/>
      <c r="FC936" s="104"/>
      <c r="FD936" s="104"/>
      <c r="FE936" s="104"/>
      <c r="FF936" s="104"/>
      <c r="FG936" s="104"/>
      <c r="FH936" s="104"/>
      <c r="FI936" s="104"/>
      <c r="FJ936" s="104"/>
      <c r="FK936" s="104"/>
      <c r="FL936" s="104"/>
      <c r="FM936" s="104"/>
      <c r="FN936" s="104"/>
      <c r="FO936" s="104"/>
      <c r="FP936" s="104"/>
      <c r="FQ936" s="104"/>
      <c r="FR936" s="104"/>
      <c r="FS936" s="104"/>
      <c r="FT936" s="104"/>
      <c r="FU936" s="104"/>
      <c r="FV936" s="104"/>
      <c r="FW936" s="104"/>
      <c r="FX936" s="104"/>
      <c r="FY936" s="104"/>
      <c r="FZ936" s="104"/>
      <c r="GA936" s="104"/>
      <c r="GB936" s="104"/>
      <c r="GC936" s="104"/>
      <c r="GD936" s="104"/>
      <c r="GE936" s="104"/>
      <c r="GF936" s="104"/>
      <c r="GG936" s="104"/>
      <c r="GH936" s="104"/>
      <c r="GI936" s="104"/>
      <c r="GJ936" s="104"/>
      <c r="GK936" s="104"/>
      <c r="GL936" s="104"/>
      <c r="GM936" s="104"/>
      <c r="GN936" s="104"/>
      <c r="GO936" s="104"/>
      <c r="GP936" s="104"/>
      <c r="GQ936" s="104"/>
      <c r="GR936" s="104"/>
      <c r="GS936" s="104"/>
      <c r="GT936" s="104"/>
    </row>
    <row r="937" spans="8:202" s="6" customFormat="1">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c r="AJ937" s="104"/>
      <c r="AK937" s="104"/>
      <c r="AL937" s="104"/>
      <c r="AM937" s="104"/>
      <c r="AN937" s="104"/>
      <c r="AO937" s="104"/>
      <c r="AP937" s="104"/>
      <c r="AQ937" s="104"/>
      <c r="AR937" s="104"/>
      <c r="AS937" s="104"/>
      <c r="AT937" s="104"/>
      <c r="AU937" s="104"/>
      <c r="AV937" s="104"/>
      <c r="AW937" s="104"/>
      <c r="AX937" s="104"/>
      <c r="AY937" s="104"/>
      <c r="AZ937" s="104"/>
      <c r="BA937" s="104"/>
      <c r="BB937" s="104"/>
      <c r="BC937" s="104"/>
      <c r="BD937" s="104"/>
      <c r="BE937" s="104"/>
      <c r="BF937" s="104"/>
      <c r="BG937" s="104"/>
      <c r="BH937" s="104"/>
      <c r="BI937" s="104"/>
      <c r="BJ937" s="104"/>
      <c r="BK937" s="104"/>
      <c r="BL937" s="104"/>
      <c r="BM937" s="104"/>
      <c r="BN937" s="104"/>
      <c r="BO937" s="104"/>
      <c r="BP937" s="104"/>
      <c r="BQ937" s="104"/>
      <c r="BR937" s="104"/>
      <c r="BS937" s="104"/>
      <c r="BT937" s="104"/>
      <c r="BU937" s="104"/>
      <c r="BV937" s="104"/>
      <c r="BW937" s="104"/>
      <c r="BX937" s="104"/>
      <c r="BY937" s="104"/>
      <c r="BZ937" s="104"/>
      <c r="CA937" s="104"/>
      <c r="CB937" s="104"/>
      <c r="CC937" s="104"/>
      <c r="CD937" s="104"/>
      <c r="CE937" s="104"/>
      <c r="CF937" s="104"/>
      <c r="CG937" s="104"/>
      <c r="CH937" s="104"/>
      <c r="CI937" s="104"/>
      <c r="CJ937" s="104"/>
      <c r="CK937" s="104"/>
      <c r="CL937" s="104"/>
      <c r="CM937" s="104"/>
      <c r="CN937" s="104"/>
      <c r="CO937" s="104"/>
      <c r="CP937" s="104"/>
      <c r="CQ937" s="104"/>
      <c r="CR937" s="104"/>
      <c r="CS937" s="104"/>
      <c r="CT937" s="104"/>
      <c r="CU937" s="104"/>
      <c r="CV937" s="104"/>
      <c r="CW937" s="104"/>
      <c r="CX937" s="104"/>
      <c r="CY937" s="104"/>
      <c r="CZ937" s="104"/>
      <c r="DA937" s="104"/>
      <c r="DB937" s="104"/>
      <c r="DC937" s="104"/>
      <c r="DD937" s="104"/>
      <c r="DE937" s="104"/>
      <c r="DF937" s="104"/>
      <c r="DG937" s="104"/>
      <c r="DH937" s="104"/>
      <c r="DI937" s="104"/>
      <c r="DJ937" s="104"/>
      <c r="DK937" s="104"/>
      <c r="DL937" s="104"/>
      <c r="DM937" s="104"/>
      <c r="DN937" s="104"/>
      <c r="DO937" s="104"/>
      <c r="DP937" s="104"/>
      <c r="DQ937" s="104"/>
      <c r="DR937" s="104"/>
      <c r="DS937" s="104"/>
      <c r="DT937" s="104"/>
      <c r="DU937" s="104"/>
      <c r="DV937" s="104"/>
      <c r="DW937" s="104"/>
      <c r="DX937" s="104"/>
      <c r="DY937" s="104"/>
      <c r="DZ937" s="104"/>
      <c r="EA937" s="104"/>
      <c r="EB937" s="104"/>
      <c r="EC937" s="104"/>
      <c r="ED937" s="104"/>
      <c r="EE937" s="104"/>
      <c r="EF937" s="104"/>
      <c r="EG937" s="104"/>
      <c r="EH937" s="104"/>
      <c r="EI937" s="104"/>
      <c r="EJ937" s="104"/>
      <c r="EK937" s="104"/>
      <c r="EL937" s="104"/>
      <c r="EM937" s="104"/>
      <c r="EN937" s="104"/>
      <c r="EO937" s="104"/>
      <c r="EP937" s="104"/>
      <c r="EQ937" s="104"/>
      <c r="ER937" s="104"/>
      <c r="ES937" s="104"/>
      <c r="ET937" s="104"/>
      <c r="EU937" s="104"/>
      <c r="EV937" s="104"/>
      <c r="EW937" s="104"/>
      <c r="EX937" s="104"/>
      <c r="EY937" s="104"/>
      <c r="EZ937" s="104"/>
      <c r="FA937" s="104"/>
      <c r="FB937" s="104"/>
      <c r="FC937" s="104"/>
      <c r="FD937" s="104"/>
      <c r="FE937" s="104"/>
      <c r="FF937" s="104"/>
      <c r="FG937" s="104"/>
      <c r="FH937" s="104"/>
      <c r="FI937" s="104"/>
      <c r="FJ937" s="104"/>
      <c r="FK937" s="104"/>
      <c r="FL937" s="104"/>
      <c r="FM937" s="104"/>
      <c r="FN937" s="104"/>
      <c r="FO937" s="104"/>
      <c r="FP937" s="104"/>
      <c r="FQ937" s="104"/>
      <c r="FR937" s="104"/>
      <c r="FS937" s="104"/>
      <c r="FT937" s="104"/>
      <c r="FU937" s="104"/>
      <c r="FV937" s="104"/>
      <c r="FW937" s="104"/>
      <c r="FX937" s="104"/>
      <c r="FY937" s="104"/>
      <c r="FZ937" s="104"/>
      <c r="GA937" s="104"/>
      <c r="GB937" s="104"/>
      <c r="GC937" s="104"/>
      <c r="GD937" s="104"/>
      <c r="GE937" s="104"/>
      <c r="GF937" s="104"/>
      <c r="GG937" s="104"/>
      <c r="GH937" s="104"/>
      <c r="GI937" s="104"/>
      <c r="GJ937" s="104"/>
      <c r="GK937" s="104"/>
      <c r="GL937" s="104"/>
      <c r="GM937" s="104"/>
      <c r="GN937" s="104"/>
      <c r="GO937" s="104"/>
      <c r="GP937" s="104"/>
      <c r="GQ937" s="104"/>
      <c r="GR937" s="104"/>
      <c r="GS937" s="104"/>
      <c r="GT937" s="104"/>
    </row>
    <row r="938" spans="8:202" s="6" customFormat="1">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04"/>
      <c r="AM938" s="104"/>
      <c r="AN938" s="104"/>
      <c r="AO938" s="104"/>
      <c r="AP938" s="104"/>
      <c r="AQ938" s="104"/>
      <c r="AR938" s="104"/>
      <c r="AS938" s="104"/>
      <c r="AT938" s="104"/>
      <c r="AU938" s="104"/>
      <c r="AV938" s="104"/>
      <c r="AW938" s="104"/>
      <c r="AX938" s="104"/>
      <c r="AY938" s="104"/>
      <c r="AZ938" s="104"/>
      <c r="BA938" s="104"/>
      <c r="BB938" s="104"/>
      <c r="BC938" s="104"/>
      <c r="BD938" s="104"/>
      <c r="BE938" s="104"/>
      <c r="BF938" s="104"/>
      <c r="BG938" s="104"/>
      <c r="BH938" s="104"/>
      <c r="BI938" s="104"/>
      <c r="BJ938" s="104"/>
      <c r="BK938" s="104"/>
      <c r="BL938" s="104"/>
      <c r="BM938" s="104"/>
      <c r="BN938" s="104"/>
      <c r="BO938" s="104"/>
      <c r="BP938" s="104"/>
      <c r="BQ938" s="104"/>
      <c r="BR938" s="104"/>
      <c r="BS938" s="104"/>
      <c r="BT938" s="104"/>
      <c r="BU938" s="104"/>
      <c r="BV938" s="104"/>
      <c r="BW938" s="104"/>
      <c r="BX938" s="104"/>
      <c r="BY938" s="104"/>
      <c r="BZ938" s="104"/>
      <c r="CA938" s="104"/>
      <c r="CB938" s="104"/>
      <c r="CC938" s="104"/>
      <c r="CD938" s="104"/>
      <c r="CE938" s="104"/>
      <c r="CF938" s="104"/>
      <c r="CG938" s="104"/>
      <c r="CH938" s="104"/>
      <c r="CI938" s="104"/>
      <c r="CJ938" s="104"/>
      <c r="CK938" s="104"/>
      <c r="CL938" s="104"/>
      <c r="CM938" s="104"/>
      <c r="CN938" s="104"/>
      <c r="CO938" s="104"/>
      <c r="CP938" s="104"/>
      <c r="CQ938" s="104"/>
      <c r="CR938" s="104"/>
      <c r="CS938" s="104"/>
      <c r="CT938" s="104"/>
      <c r="CU938" s="104"/>
      <c r="CV938" s="104"/>
      <c r="CW938" s="104"/>
      <c r="CX938" s="104"/>
      <c r="CY938" s="104"/>
      <c r="CZ938" s="104"/>
      <c r="DA938" s="104"/>
      <c r="DB938" s="104"/>
      <c r="DC938" s="104"/>
      <c r="DD938" s="104"/>
      <c r="DE938" s="104"/>
      <c r="DF938" s="104"/>
      <c r="DG938" s="104"/>
      <c r="DH938" s="104"/>
      <c r="DI938" s="104"/>
      <c r="DJ938" s="104"/>
      <c r="DK938" s="104"/>
      <c r="DL938" s="104"/>
      <c r="DM938" s="104"/>
      <c r="DN938" s="104"/>
      <c r="DO938" s="104"/>
      <c r="DP938" s="104"/>
      <c r="DQ938" s="104"/>
      <c r="DR938" s="104"/>
      <c r="DS938" s="104"/>
      <c r="DT938" s="104"/>
      <c r="DU938" s="104"/>
      <c r="DV938" s="104"/>
      <c r="DW938" s="104"/>
      <c r="DX938" s="104"/>
      <c r="DY938" s="104"/>
      <c r="DZ938" s="104"/>
      <c r="EA938" s="104"/>
      <c r="EB938" s="104"/>
      <c r="EC938" s="104"/>
      <c r="ED938" s="104"/>
      <c r="EE938" s="104"/>
      <c r="EF938" s="104"/>
      <c r="EG938" s="104"/>
      <c r="EH938" s="104"/>
      <c r="EI938" s="104"/>
      <c r="EJ938" s="104"/>
      <c r="EK938" s="104"/>
      <c r="EL938" s="104"/>
      <c r="EM938" s="104"/>
      <c r="EN938" s="104"/>
      <c r="EO938" s="104"/>
      <c r="EP938" s="104"/>
      <c r="EQ938" s="104"/>
      <c r="ER938" s="104"/>
      <c r="ES938" s="104"/>
      <c r="ET938" s="104"/>
      <c r="EU938" s="104"/>
      <c r="EV938" s="104"/>
      <c r="EW938" s="104"/>
      <c r="EX938" s="104"/>
      <c r="EY938" s="104"/>
      <c r="EZ938" s="104"/>
      <c r="FA938" s="104"/>
      <c r="FB938" s="104"/>
      <c r="FC938" s="104"/>
      <c r="FD938" s="104"/>
      <c r="FE938" s="104"/>
      <c r="FF938" s="104"/>
      <c r="FG938" s="104"/>
      <c r="FH938" s="104"/>
      <c r="FI938" s="104"/>
      <c r="FJ938" s="104"/>
      <c r="FK938" s="104"/>
      <c r="FL938" s="104"/>
      <c r="FM938" s="104"/>
      <c r="FN938" s="104"/>
      <c r="FO938" s="104"/>
      <c r="FP938" s="104"/>
      <c r="FQ938" s="104"/>
      <c r="FR938" s="104"/>
      <c r="FS938" s="104"/>
      <c r="FT938" s="104"/>
      <c r="FU938" s="104"/>
      <c r="FV938" s="104"/>
      <c r="FW938" s="104"/>
      <c r="FX938" s="104"/>
      <c r="FY938" s="104"/>
      <c r="FZ938" s="104"/>
      <c r="GA938" s="104"/>
      <c r="GB938" s="104"/>
      <c r="GC938" s="104"/>
      <c r="GD938" s="104"/>
      <c r="GE938" s="104"/>
      <c r="GF938" s="104"/>
      <c r="GG938" s="104"/>
      <c r="GH938" s="104"/>
      <c r="GI938" s="104"/>
      <c r="GJ938" s="104"/>
      <c r="GK938" s="104"/>
      <c r="GL938" s="104"/>
      <c r="GM938" s="104"/>
      <c r="GN938" s="104"/>
      <c r="GO938" s="104"/>
      <c r="GP938" s="104"/>
      <c r="GQ938" s="104"/>
      <c r="GR938" s="104"/>
      <c r="GS938" s="104"/>
      <c r="GT938" s="104"/>
    </row>
    <row r="939" spans="8:202" s="6" customFormat="1">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04"/>
      <c r="AM939" s="104"/>
      <c r="AN939" s="104"/>
      <c r="AO939" s="104"/>
      <c r="AP939" s="104"/>
      <c r="AQ939" s="104"/>
      <c r="AR939" s="104"/>
      <c r="AS939" s="104"/>
      <c r="AT939" s="104"/>
      <c r="AU939" s="104"/>
      <c r="AV939" s="104"/>
      <c r="AW939" s="104"/>
      <c r="AX939" s="104"/>
      <c r="AY939" s="104"/>
      <c r="AZ939" s="104"/>
      <c r="BA939" s="104"/>
      <c r="BB939" s="104"/>
      <c r="BC939" s="104"/>
      <c r="BD939" s="104"/>
      <c r="BE939" s="104"/>
      <c r="BF939" s="104"/>
      <c r="BG939" s="104"/>
      <c r="BH939" s="104"/>
      <c r="BI939" s="104"/>
      <c r="BJ939" s="104"/>
      <c r="BK939" s="104"/>
      <c r="BL939" s="104"/>
      <c r="BM939" s="104"/>
      <c r="BN939" s="104"/>
      <c r="BO939" s="104"/>
      <c r="BP939" s="104"/>
      <c r="BQ939" s="104"/>
      <c r="BR939" s="104"/>
      <c r="BS939" s="104"/>
      <c r="BT939" s="104"/>
      <c r="BU939" s="104"/>
      <c r="BV939" s="104"/>
      <c r="BW939" s="104"/>
      <c r="BX939" s="104"/>
      <c r="BY939" s="104"/>
      <c r="BZ939" s="104"/>
      <c r="CA939" s="104"/>
      <c r="CB939" s="104"/>
      <c r="CC939" s="104"/>
      <c r="CD939" s="104"/>
      <c r="CE939" s="104"/>
      <c r="CF939" s="104"/>
      <c r="CG939" s="104"/>
      <c r="CH939" s="104"/>
      <c r="CI939" s="104"/>
      <c r="CJ939" s="104"/>
      <c r="CK939" s="104"/>
      <c r="CL939" s="104"/>
      <c r="CM939" s="104"/>
      <c r="CN939" s="104"/>
      <c r="CO939" s="104"/>
      <c r="CP939" s="104"/>
      <c r="CQ939" s="104"/>
      <c r="CR939" s="104"/>
      <c r="CS939" s="104"/>
      <c r="CT939" s="104"/>
      <c r="CU939" s="104"/>
      <c r="CV939" s="104"/>
      <c r="CW939" s="104"/>
      <c r="CX939" s="104"/>
      <c r="CY939" s="104"/>
      <c r="CZ939" s="104"/>
      <c r="DA939" s="104"/>
      <c r="DB939" s="104"/>
      <c r="DC939" s="104"/>
      <c r="DD939" s="104"/>
      <c r="DE939" s="104"/>
      <c r="DF939" s="104"/>
      <c r="DG939" s="104"/>
      <c r="DH939" s="104"/>
      <c r="DI939" s="104"/>
      <c r="DJ939" s="104"/>
      <c r="DK939" s="104"/>
      <c r="DL939" s="104"/>
      <c r="DM939" s="104"/>
      <c r="DN939" s="104"/>
      <c r="DO939" s="104"/>
      <c r="DP939" s="104"/>
      <c r="DQ939" s="104"/>
      <c r="DR939" s="104"/>
      <c r="DS939" s="104"/>
      <c r="DT939" s="104"/>
      <c r="DU939" s="104"/>
      <c r="DV939" s="104"/>
      <c r="DW939" s="104"/>
      <c r="DX939" s="104"/>
      <c r="DY939" s="104"/>
      <c r="DZ939" s="104"/>
      <c r="EA939" s="104"/>
      <c r="EB939" s="104"/>
      <c r="EC939" s="104"/>
      <c r="ED939" s="104"/>
      <c r="EE939" s="104"/>
      <c r="EF939" s="104"/>
      <c r="EG939" s="104"/>
      <c r="EH939" s="104"/>
      <c r="EI939" s="104"/>
      <c r="EJ939" s="104"/>
      <c r="EK939" s="104"/>
      <c r="EL939" s="104"/>
      <c r="EM939" s="104"/>
      <c r="EN939" s="104"/>
      <c r="EO939" s="104"/>
      <c r="EP939" s="104"/>
      <c r="EQ939" s="104"/>
      <c r="ER939" s="104"/>
      <c r="ES939" s="104"/>
      <c r="ET939" s="104"/>
      <c r="EU939" s="104"/>
      <c r="EV939" s="104"/>
      <c r="EW939" s="104"/>
      <c r="EX939" s="104"/>
      <c r="EY939" s="104"/>
      <c r="EZ939" s="104"/>
      <c r="FA939" s="104"/>
      <c r="FB939" s="104"/>
      <c r="FC939" s="104"/>
      <c r="FD939" s="104"/>
      <c r="FE939" s="104"/>
      <c r="FF939" s="104"/>
      <c r="FG939" s="104"/>
      <c r="FH939" s="104"/>
      <c r="FI939" s="104"/>
      <c r="FJ939" s="104"/>
      <c r="FK939" s="104"/>
      <c r="FL939" s="104"/>
      <c r="FM939" s="104"/>
      <c r="FN939" s="104"/>
      <c r="FO939" s="104"/>
      <c r="FP939" s="104"/>
      <c r="FQ939" s="104"/>
      <c r="FR939" s="104"/>
      <c r="FS939" s="104"/>
      <c r="FT939" s="104"/>
      <c r="FU939" s="104"/>
      <c r="FV939" s="104"/>
      <c r="FW939" s="104"/>
      <c r="FX939" s="104"/>
      <c r="FY939" s="104"/>
      <c r="FZ939" s="104"/>
      <c r="GA939" s="104"/>
      <c r="GB939" s="104"/>
      <c r="GC939" s="104"/>
      <c r="GD939" s="104"/>
      <c r="GE939" s="104"/>
      <c r="GF939" s="104"/>
      <c r="GG939" s="104"/>
      <c r="GH939" s="104"/>
      <c r="GI939" s="104"/>
      <c r="GJ939" s="104"/>
      <c r="GK939" s="104"/>
      <c r="GL939" s="104"/>
      <c r="GM939" s="104"/>
      <c r="GN939" s="104"/>
      <c r="GO939" s="104"/>
      <c r="GP939" s="104"/>
      <c r="GQ939" s="104"/>
      <c r="GR939" s="104"/>
      <c r="GS939" s="104"/>
      <c r="GT939" s="104"/>
    </row>
    <row r="940" spans="8:202" s="6" customFormat="1">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04"/>
      <c r="AM940" s="104"/>
      <c r="AN940" s="104"/>
      <c r="AO940" s="104"/>
      <c r="AP940" s="104"/>
      <c r="AQ940" s="104"/>
      <c r="AR940" s="104"/>
      <c r="AS940" s="104"/>
      <c r="AT940" s="104"/>
      <c r="AU940" s="104"/>
      <c r="AV940" s="104"/>
      <c r="AW940" s="104"/>
      <c r="AX940" s="104"/>
      <c r="AY940" s="104"/>
      <c r="AZ940" s="104"/>
      <c r="BA940" s="104"/>
      <c r="BB940" s="104"/>
      <c r="BC940" s="104"/>
      <c r="BD940" s="104"/>
      <c r="BE940" s="104"/>
      <c r="BF940" s="104"/>
      <c r="BG940" s="104"/>
      <c r="BH940" s="104"/>
      <c r="BI940" s="104"/>
      <c r="BJ940" s="104"/>
      <c r="BK940" s="104"/>
      <c r="BL940" s="104"/>
      <c r="BM940" s="104"/>
      <c r="BN940" s="104"/>
      <c r="BO940" s="104"/>
      <c r="BP940" s="104"/>
      <c r="BQ940" s="104"/>
      <c r="BR940" s="104"/>
      <c r="BS940" s="104"/>
      <c r="BT940" s="104"/>
      <c r="BU940" s="104"/>
      <c r="BV940" s="104"/>
      <c r="BW940" s="104"/>
      <c r="BX940" s="104"/>
      <c r="BY940" s="104"/>
      <c r="BZ940" s="104"/>
      <c r="CA940" s="104"/>
      <c r="CB940" s="104"/>
      <c r="CC940" s="104"/>
      <c r="CD940" s="104"/>
      <c r="CE940" s="104"/>
      <c r="CF940" s="104"/>
      <c r="CG940" s="104"/>
      <c r="CH940" s="104"/>
      <c r="CI940" s="104"/>
      <c r="CJ940" s="104"/>
      <c r="CK940" s="104"/>
      <c r="CL940" s="104"/>
      <c r="CM940" s="104"/>
      <c r="CN940" s="104"/>
      <c r="CO940" s="104"/>
      <c r="CP940" s="104"/>
      <c r="CQ940" s="104"/>
      <c r="CR940" s="104"/>
      <c r="CS940" s="104"/>
      <c r="CT940" s="104"/>
      <c r="CU940" s="104"/>
      <c r="CV940" s="104"/>
      <c r="CW940" s="104"/>
      <c r="CX940" s="104"/>
      <c r="CY940" s="104"/>
      <c r="CZ940" s="104"/>
      <c r="DA940" s="104"/>
      <c r="DB940" s="104"/>
      <c r="DC940" s="104"/>
      <c r="DD940" s="104"/>
      <c r="DE940" s="104"/>
      <c r="DF940" s="104"/>
      <c r="DG940" s="104"/>
      <c r="DH940" s="104"/>
      <c r="DI940" s="104"/>
      <c r="DJ940" s="104"/>
      <c r="DK940" s="104"/>
      <c r="DL940" s="104"/>
      <c r="DM940" s="104"/>
      <c r="DN940" s="104"/>
      <c r="DO940" s="104"/>
      <c r="DP940" s="104"/>
      <c r="DQ940" s="104"/>
      <c r="DR940" s="104"/>
      <c r="DS940" s="104"/>
      <c r="DT940" s="104"/>
      <c r="DU940" s="104"/>
      <c r="DV940" s="104"/>
      <c r="DW940" s="104"/>
      <c r="DX940" s="104"/>
      <c r="DY940" s="104"/>
      <c r="DZ940" s="104"/>
      <c r="EA940" s="104"/>
      <c r="EB940" s="104"/>
      <c r="EC940" s="104"/>
      <c r="ED940" s="104"/>
      <c r="EE940" s="104"/>
      <c r="EF940" s="104"/>
      <c r="EG940" s="104"/>
      <c r="EH940" s="104"/>
      <c r="EI940" s="104"/>
      <c r="EJ940" s="104"/>
      <c r="EK940" s="104"/>
      <c r="EL940" s="104"/>
      <c r="EM940" s="104"/>
      <c r="EN940" s="104"/>
      <c r="EO940" s="104"/>
      <c r="EP940" s="104"/>
      <c r="EQ940" s="104"/>
      <c r="ER940" s="104"/>
      <c r="ES940" s="104"/>
      <c r="ET940" s="104"/>
      <c r="EU940" s="104"/>
      <c r="EV940" s="104"/>
      <c r="EW940" s="104"/>
      <c r="EX940" s="104"/>
      <c r="EY940" s="104"/>
      <c r="EZ940" s="104"/>
      <c r="FA940" s="104"/>
      <c r="FB940" s="104"/>
      <c r="FC940" s="104"/>
      <c r="FD940" s="104"/>
      <c r="FE940" s="104"/>
      <c r="FF940" s="104"/>
      <c r="FG940" s="104"/>
      <c r="FH940" s="104"/>
      <c r="FI940" s="104"/>
      <c r="FJ940" s="104"/>
      <c r="FK940" s="104"/>
      <c r="FL940" s="104"/>
      <c r="FM940" s="104"/>
      <c r="FN940" s="104"/>
      <c r="FO940" s="104"/>
      <c r="FP940" s="104"/>
      <c r="FQ940" s="104"/>
      <c r="FR940" s="104"/>
      <c r="FS940" s="104"/>
      <c r="FT940" s="104"/>
      <c r="FU940" s="104"/>
      <c r="FV940" s="104"/>
      <c r="FW940" s="104"/>
      <c r="FX940" s="104"/>
      <c r="FY940" s="104"/>
      <c r="FZ940" s="104"/>
      <c r="GA940" s="104"/>
      <c r="GB940" s="104"/>
      <c r="GC940" s="104"/>
      <c r="GD940" s="104"/>
      <c r="GE940" s="104"/>
      <c r="GF940" s="104"/>
      <c r="GG940" s="104"/>
      <c r="GH940" s="104"/>
      <c r="GI940" s="104"/>
      <c r="GJ940" s="104"/>
      <c r="GK940" s="104"/>
      <c r="GL940" s="104"/>
      <c r="GM940" s="104"/>
      <c r="GN940" s="104"/>
      <c r="GO940" s="104"/>
      <c r="GP940" s="104"/>
      <c r="GQ940" s="104"/>
      <c r="GR940" s="104"/>
      <c r="GS940" s="104"/>
      <c r="GT940" s="104"/>
    </row>
    <row r="941" spans="8:202" s="6" customFormat="1">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04"/>
      <c r="AM941" s="104"/>
      <c r="AN941" s="104"/>
      <c r="AO941" s="104"/>
      <c r="AP941" s="104"/>
      <c r="AQ941" s="104"/>
      <c r="AR941" s="104"/>
      <c r="AS941" s="104"/>
      <c r="AT941" s="104"/>
      <c r="AU941" s="104"/>
      <c r="AV941" s="104"/>
      <c r="AW941" s="104"/>
      <c r="AX941" s="104"/>
      <c r="AY941" s="104"/>
      <c r="AZ941" s="104"/>
      <c r="BA941" s="104"/>
      <c r="BB941" s="104"/>
      <c r="BC941" s="104"/>
      <c r="BD941" s="104"/>
      <c r="BE941" s="104"/>
      <c r="BF941" s="104"/>
      <c r="BG941" s="104"/>
      <c r="BH941" s="104"/>
      <c r="BI941" s="104"/>
      <c r="BJ941" s="104"/>
      <c r="BK941" s="104"/>
      <c r="BL941" s="104"/>
      <c r="BM941" s="104"/>
      <c r="BN941" s="104"/>
      <c r="BO941" s="104"/>
      <c r="BP941" s="104"/>
      <c r="BQ941" s="104"/>
      <c r="BR941" s="104"/>
      <c r="BS941" s="104"/>
      <c r="BT941" s="104"/>
      <c r="BU941" s="104"/>
      <c r="BV941" s="104"/>
      <c r="BW941" s="104"/>
      <c r="BX941" s="104"/>
      <c r="BY941" s="104"/>
      <c r="BZ941" s="104"/>
      <c r="CA941" s="104"/>
      <c r="CB941" s="104"/>
      <c r="CC941" s="104"/>
      <c r="CD941" s="104"/>
      <c r="CE941" s="104"/>
      <c r="CF941" s="104"/>
      <c r="CG941" s="104"/>
      <c r="CH941" s="104"/>
      <c r="CI941" s="104"/>
      <c r="CJ941" s="104"/>
      <c r="CK941" s="104"/>
      <c r="CL941" s="104"/>
      <c r="CM941" s="104"/>
      <c r="CN941" s="104"/>
      <c r="CO941" s="104"/>
      <c r="CP941" s="104"/>
      <c r="CQ941" s="104"/>
      <c r="CR941" s="104"/>
      <c r="CS941" s="104"/>
      <c r="CT941" s="104"/>
      <c r="CU941" s="104"/>
      <c r="CV941" s="104"/>
      <c r="CW941" s="104"/>
      <c r="CX941" s="104"/>
      <c r="CY941" s="104"/>
      <c r="CZ941" s="104"/>
      <c r="DA941" s="104"/>
      <c r="DB941" s="104"/>
      <c r="DC941" s="104"/>
      <c r="DD941" s="104"/>
      <c r="DE941" s="104"/>
      <c r="DF941" s="104"/>
      <c r="DG941" s="104"/>
      <c r="DH941" s="104"/>
      <c r="DI941" s="104"/>
      <c r="DJ941" s="104"/>
      <c r="DK941" s="104"/>
      <c r="DL941" s="104"/>
      <c r="DM941" s="104"/>
      <c r="DN941" s="104"/>
      <c r="DO941" s="104"/>
      <c r="DP941" s="104"/>
      <c r="DQ941" s="104"/>
      <c r="DR941" s="104"/>
      <c r="DS941" s="104"/>
      <c r="DT941" s="104"/>
      <c r="DU941" s="104"/>
      <c r="DV941" s="104"/>
      <c r="DW941" s="104"/>
      <c r="DX941" s="104"/>
      <c r="DY941" s="104"/>
      <c r="DZ941" s="104"/>
      <c r="EA941" s="104"/>
      <c r="EB941" s="104"/>
      <c r="EC941" s="104"/>
      <c r="ED941" s="104"/>
      <c r="EE941" s="104"/>
      <c r="EF941" s="104"/>
      <c r="EG941" s="104"/>
      <c r="EH941" s="104"/>
      <c r="EI941" s="104"/>
      <c r="EJ941" s="104"/>
      <c r="EK941" s="104"/>
      <c r="EL941" s="104"/>
      <c r="EM941" s="104"/>
      <c r="EN941" s="104"/>
      <c r="EO941" s="104"/>
      <c r="EP941" s="104"/>
      <c r="EQ941" s="104"/>
      <c r="ER941" s="104"/>
      <c r="ES941" s="104"/>
      <c r="ET941" s="104"/>
      <c r="EU941" s="104"/>
      <c r="EV941" s="104"/>
      <c r="EW941" s="104"/>
      <c r="EX941" s="104"/>
      <c r="EY941" s="104"/>
      <c r="EZ941" s="104"/>
      <c r="FA941" s="104"/>
      <c r="FB941" s="104"/>
      <c r="FC941" s="104"/>
      <c r="FD941" s="104"/>
      <c r="FE941" s="104"/>
      <c r="FF941" s="104"/>
      <c r="FG941" s="104"/>
      <c r="FH941" s="104"/>
      <c r="FI941" s="104"/>
      <c r="FJ941" s="104"/>
      <c r="FK941" s="104"/>
      <c r="FL941" s="104"/>
      <c r="FM941" s="104"/>
      <c r="FN941" s="104"/>
      <c r="FO941" s="104"/>
      <c r="FP941" s="104"/>
      <c r="FQ941" s="104"/>
      <c r="FR941" s="104"/>
      <c r="FS941" s="104"/>
      <c r="FT941" s="104"/>
      <c r="FU941" s="104"/>
      <c r="FV941" s="104"/>
      <c r="FW941" s="104"/>
      <c r="FX941" s="104"/>
      <c r="FY941" s="104"/>
      <c r="FZ941" s="104"/>
      <c r="GA941" s="104"/>
      <c r="GB941" s="104"/>
      <c r="GC941" s="104"/>
      <c r="GD941" s="104"/>
      <c r="GE941" s="104"/>
      <c r="GF941" s="104"/>
      <c r="GG941" s="104"/>
      <c r="GH941" s="104"/>
      <c r="GI941" s="104"/>
      <c r="GJ941" s="104"/>
      <c r="GK941" s="104"/>
      <c r="GL941" s="104"/>
      <c r="GM941" s="104"/>
      <c r="GN941" s="104"/>
      <c r="GO941" s="104"/>
      <c r="GP941" s="104"/>
      <c r="GQ941" s="104"/>
      <c r="GR941" s="104"/>
      <c r="GS941" s="104"/>
      <c r="GT941" s="104"/>
    </row>
    <row r="942" spans="8:202" s="6" customFormat="1">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c r="AJ942" s="104"/>
      <c r="AK942" s="104"/>
      <c r="AL942" s="104"/>
      <c r="AM942" s="104"/>
      <c r="AN942" s="104"/>
      <c r="AO942" s="104"/>
      <c r="AP942" s="104"/>
      <c r="AQ942" s="104"/>
      <c r="AR942" s="104"/>
      <c r="AS942" s="104"/>
      <c r="AT942" s="104"/>
      <c r="AU942" s="104"/>
      <c r="AV942" s="104"/>
      <c r="AW942" s="104"/>
      <c r="AX942" s="104"/>
      <c r="AY942" s="104"/>
      <c r="AZ942" s="104"/>
      <c r="BA942" s="104"/>
      <c r="BB942" s="104"/>
      <c r="BC942" s="104"/>
      <c r="BD942" s="104"/>
      <c r="BE942" s="104"/>
      <c r="BF942" s="104"/>
      <c r="BG942" s="104"/>
      <c r="BH942" s="104"/>
      <c r="BI942" s="104"/>
      <c r="BJ942" s="104"/>
      <c r="BK942" s="104"/>
      <c r="BL942" s="104"/>
      <c r="BM942" s="104"/>
      <c r="BN942" s="104"/>
      <c r="BO942" s="104"/>
      <c r="BP942" s="104"/>
      <c r="BQ942" s="104"/>
      <c r="BR942" s="104"/>
      <c r="BS942" s="104"/>
      <c r="BT942" s="104"/>
      <c r="BU942" s="104"/>
      <c r="BV942" s="104"/>
      <c r="BW942" s="104"/>
      <c r="BX942" s="104"/>
      <c r="BY942" s="104"/>
      <c r="BZ942" s="104"/>
      <c r="CA942" s="104"/>
      <c r="CB942" s="104"/>
      <c r="CC942" s="104"/>
      <c r="CD942" s="104"/>
      <c r="CE942" s="104"/>
      <c r="CF942" s="104"/>
      <c r="CG942" s="104"/>
      <c r="CH942" s="104"/>
      <c r="CI942" s="104"/>
      <c r="CJ942" s="104"/>
      <c r="CK942" s="104"/>
      <c r="CL942" s="104"/>
      <c r="CM942" s="104"/>
      <c r="CN942" s="104"/>
      <c r="CO942" s="104"/>
      <c r="CP942" s="104"/>
      <c r="CQ942" s="104"/>
      <c r="CR942" s="104"/>
      <c r="CS942" s="104"/>
      <c r="CT942" s="104"/>
      <c r="CU942" s="104"/>
      <c r="CV942" s="104"/>
      <c r="CW942" s="104"/>
      <c r="CX942" s="104"/>
      <c r="CY942" s="104"/>
      <c r="CZ942" s="104"/>
      <c r="DA942" s="104"/>
      <c r="DB942" s="104"/>
      <c r="DC942" s="104"/>
      <c r="DD942" s="104"/>
      <c r="DE942" s="104"/>
      <c r="DF942" s="104"/>
      <c r="DG942" s="104"/>
      <c r="DH942" s="104"/>
      <c r="DI942" s="104"/>
      <c r="DJ942" s="104"/>
      <c r="DK942" s="104"/>
      <c r="DL942" s="104"/>
      <c r="DM942" s="104"/>
      <c r="DN942" s="104"/>
      <c r="DO942" s="104"/>
      <c r="DP942" s="104"/>
      <c r="DQ942" s="104"/>
      <c r="DR942" s="104"/>
      <c r="DS942" s="104"/>
      <c r="DT942" s="104"/>
      <c r="DU942" s="104"/>
      <c r="DV942" s="104"/>
      <c r="DW942" s="104"/>
      <c r="DX942" s="104"/>
      <c r="DY942" s="104"/>
      <c r="DZ942" s="104"/>
      <c r="EA942" s="104"/>
      <c r="EB942" s="104"/>
      <c r="EC942" s="104"/>
      <c r="ED942" s="104"/>
      <c r="EE942" s="104"/>
      <c r="EF942" s="104"/>
      <c r="EG942" s="104"/>
      <c r="EH942" s="104"/>
      <c r="EI942" s="104"/>
      <c r="EJ942" s="104"/>
      <c r="EK942" s="104"/>
      <c r="EL942" s="104"/>
      <c r="EM942" s="104"/>
      <c r="EN942" s="104"/>
      <c r="EO942" s="104"/>
      <c r="EP942" s="104"/>
      <c r="EQ942" s="104"/>
      <c r="ER942" s="104"/>
      <c r="ES942" s="104"/>
      <c r="ET942" s="104"/>
      <c r="EU942" s="104"/>
      <c r="EV942" s="104"/>
      <c r="EW942" s="104"/>
      <c r="EX942" s="104"/>
      <c r="EY942" s="104"/>
      <c r="EZ942" s="104"/>
      <c r="FA942" s="104"/>
      <c r="FB942" s="104"/>
      <c r="FC942" s="104"/>
      <c r="FD942" s="104"/>
      <c r="FE942" s="104"/>
      <c r="FF942" s="104"/>
      <c r="FG942" s="104"/>
      <c r="FH942" s="104"/>
      <c r="FI942" s="104"/>
      <c r="FJ942" s="104"/>
      <c r="FK942" s="104"/>
      <c r="FL942" s="104"/>
      <c r="FM942" s="104"/>
      <c r="FN942" s="104"/>
      <c r="FO942" s="104"/>
      <c r="FP942" s="104"/>
      <c r="FQ942" s="104"/>
      <c r="FR942" s="104"/>
      <c r="FS942" s="104"/>
      <c r="FT942" s="104"/>
      <c r="FU942" s="104"/>
      <c r="FV942" s="104"/>
      <c r="FW942" s="104"/>
      <c r="FX942" s="104"/>
      <c r="FY942" s="104"/>
      <c r="FZ942" s="104"/>
      <c r="GA942" s="104"/>
      <c r="GB942" s="104"/>
      <c r="GC942" s="104"/>
      <c r="GD942" s="104"/>
      <c r="GE942" s="104"/>
      <c r="GF942" s="104"/>
      <c r="GG942" s="104"/>
      <c r="GH942" s="104"/>
      <c r="GI942" s="104"/>
      <c r="GJ942" s="104"/>
      <c r="GK942" s="104"/>
      <c r="GL942" s="104"/>
      <c r="GM942" s="104"/>
      <c r="GN942" s="104"/>
      <c r="GO942" s="104"/>
      <c r="GP942" s="104"/>
      <c r="GQ942" s="104"/>
      <c r="GR942" s="104"/>
      <c r="GS942" s="104"/>
      <c r="GT942" s="104"/>
    </row>
    <row r="943" spans="8:202" s="6" customFormat="1">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c r="BF943" s="104"/>
      <c r="BG943" s="104"/>
      <c r="BH943" s="104"/>
      <c r="BI943" s="104"/>
      <c r="BJ943" s="104"/>
      <c r="BK943" s="104"/>
      <c r="BL943" s="104"/>
      <c r="BM943" s="104"/>
      <c r="BN943" s="104"/>
      <c r="BO943" s="104"/>
      <c r="BP943" s="104"/>
      <c r="BQ943" s="104"/>
      <c r="BR943" s="104"/>
      <c r="BS943" s="104"/>
      <c r="BT943" s="104"/>
      <c r="BU943" s="104"/>
      <c r="BV943" s="104"/>
      <c r="BW943" s="104"/>
      <c r="BX943" s="104"/>
      <c r="BY943" s="104"/>
      <c r="BZ943" s="104"/>
      <c r="CA943" s="104"/>
      <c r="CB943" s="104"/>
      <c r="CC943" s="104"/>
      <c r="CD943" s="104"/>
      <c r="CE943" s="104"/>
      <c r="CF943" s="104"/>
      <c r="CG943" s="104"/>
      <c r="CH943" s="104"/>
      <c r="CI943" s="104"/>
      <c r="CJ943" s="104"/>
      <c r="CK943" s="104"/>
      <c r="CL943" s="104"/>
      <c r="CM943" s="104"/>
      <c r="CN943" s="104"/>
      <c r="CO943" s="104"/>
      <c r="CP943" s="104"/>
      <c r="CQ943" s="104"/>
      <c r="CR943" s="104"/>
      <c r="CS943" s="104"/>
      <c r="CT943" s="104"/>
      <c r="CU943" s="104"/>
      <c r="CV943" s="104"/>
      <c r="CW943" s="104"/>
      <c r="CX943" s="104"/>
      <c r="CY943" s="104"/>
      <c r="CZ943" s="104"/>
      <c r="DA943" s="104"/>
      <c r="DB943" s="104"/>
      <c r="DC943" s="104"/>
      <c r="DD943" s="104"/>
      <c r="DE943" s="104"/>
      <c r="DF943" s="104"/>
      <c r="DG943" s="104"/>
      <c r="DH943" s="104"/>
      <c r="DI943" s="104"/>
      <c r="DJ943" s="104"/>
      <c r="DK943" s="104"/>
      <c r="DL943" s="104"/>
      <c r="DM943" s="104"/>
      <c r="DN943" s="104"/>
      <c r="DO943" s="104"/>
      <c r="DP943" s="104"/>
      <c r="DQ943" s="104"/>
      <c r="DR943" s="104"/>
      <c r="DS943" s="104"/>
      <c r="DT943" s="104"/>
      <c r="DU943" s="104"/>
      <c r="DV943" s="104"/>
      <c r="DW943" s="104"/>
      <c r="DX943" s="104"/>
      <c r="DY943" s="104"/>
      <c r="DZ943" s="104"/>
      <c r="EA943" s="104"/>
      <c r="EB943" s="104"/>
      <c r="EC943" s="104"/>
      <c r="ED943" s="104"/>
      <c r="EE943" s="104"/>
      <c r="EF943" s="104"/>
      <c r="EG943" s="104"/>
      <c r="EH943" s="104"/>
      <c r="EI943" s="104"/>
      <c r="EJ943" s="104"/>
      <c r="EK943" s="104"/>
      <c r="EL943" s="104"/>
      <c r="EM943" s="104"/>
      <c r="EN943" s="104"/>
      <c r="EO943" s="104"/>
      <c r="EP943" s="104"/>
      <c r="EQ943" s="104"/>
      <c r="ER943" s="104"/>
      <c r="ES943" s="104"/>
      <c r="ET943" s="104"/>
      <c r="EU943" s="104"/>
      <c r="EV943" s="104"/>
      <c r="EW943" s="104"/>
      <c r="EX943" s="104"/>
      <c r="EY943" s="104"/>
      <c r="EZ943" s="104"/>
      <c r="FA943" s="104"/>
      <c r="FB943" s="104"/>
      <c r="FC943" s="104"/>
      <c r="FD943" s="104"/>
      <c r="FE943" s="104"/>
      <c r="FF943" s="104"/>
      <c r="FG943" s="104"/>
      <c r="FH943" s="104"/>
      <c r="FI943" s="104"/>
      <c r="FJ943" s="104"/>
      <c r="FK943" s="104"/>
      <c r="FL943" s="104"/>
      <c r="FM943" s="104"/>
      <c r="FN943" s="104"/>
      <c r="FO943" s="104"/>
      <c r="FP943" s="104"/>
      <c r="FQ943" s="104"/>
      <c r="FR943" s="104"/>
      <c r="FS943" s="104"/>
      <c r="FT943" s="104"/>
      <c r="FU943" s="104"/>
      <c r="FV943" s="104"/>
      <c r="FW943" s="104"/>
      <c r="FX943" s="104"/>
      <c r="FY943" s="104"/>
      <c r="FZ943" s="104"/>
      <c r="GA943" s="104"/>
      <c r="GB943" s="104"/>
      <c r="GC943" s="104"/>
      <c r="GD943" s="104"/>
      <c r="GE943" s="104"/>
      <c r="GF943" s="104"/>
      <c r="GG943" s="104"/>
      <c r="GH943" s="104"/>
      <c r="GI943" s="104"/>
      <c r="GJ943" s="104"/>
      <c r="GK943" s="104"/>
      <c r="GL943" s="104"/>
      <c r="GM943" s="104"/>
      <c r="GN943" s="104"/>
      <c r="GO943" s="104"/>
      <c r="GP943" s="104"/>
      <c r="GQ943" s="104"/>
      <c r="GR943" s="104"/>
      <c r="GS943" s="104"/>
      <c r="GT943" s="104"/>
    </row>
    <row r="944" spans="8:202" s="6" customFormat="1">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04"/>
      <c r="AM944" s="104"/>
      <c r="AN944" s="104"/>
      <c r="AO944" s="104"/>
      <c r="AP944" s="104"/>
      <c r="AQ944" s="104"/>
      <c r="AR944" s="104"/>
      <c r="AS944" s="104"/>
      <c r="AT944" s="104"/>
      <c r="AU944" s="104"/>
      <c r="AV944" s="104"/>
      <c r="AW944" s="104"/>
      <c r="AX944" s="104"/>
      <c r="AY944" s="104"/>
      <c r="AZ944" s="104"/>
      <c r="BA944" s="104"/>
      <c r="BB944" s="104"/>
      <c r="BC944" s="104"/>
      <c r="BD944" s="104"/>
      <c r="BE944" s="104"/>
      <c r="BF944" s="104"/>
      <c r="BG944" s="104"/>
      <c r="BH944" s="104"/>
      <c r="BI944" s="104"/>
      <c r="BJ944" s="104"/>
      <c r="BK944" s="104"/>
      <c r="BL944" s="104"/>
      <c r="BM944" s="104"/>
      <c r="BN944" s="104"/>
      <c r="BO944" s="104"/>
      <c r="BP944" s="104"/>
      <c r="BQ944" s="104"/>
      <c r="BR944" s="104"/>
      <c r="BS944" s="104"/>
      <c r="BT944" s="104"/>
      <c r="BU944" s="104"/>
      <c r="BV944" s="104"/>
      <c r="BW944" s="104"/>
      <c r="BX944" s="104"/>
      <c r="BY944" s="104"/>
      <c r="BZ944" s="104"/>
      <c r="CA944" s="104"/>
      <c r="CB944" s="104"/>
      <c r="CC944" s="104"/>
      <c r="CD944" s="104"/>
      <c r="CE944" s="104"/>
      <c r="CF944" s="104"/>
      <c r="CG944" s="104"/>
      <c r="CH944" s="104"/>
      <c r="CI944" s="104"/>
      <c r="CJ944" s="104"/>
      <c r="CK944" s="104"/>
      <c r="CL944" s="104"/>
      <c r="CM944" s="104"/>
      <c r="CN944" s="104"/>
      <c r="CO944" s="104"/>
      <c r="CP944" s="104"/>
      <c r="CQ944" s="104"/>
      <c r="CR944" s="104"/>
      <c r="CS944" s="104"/>
      <c r="CT944" s="104"/>
      <c r="CU944" s="104"/>
      <c r="CV944" s="104"/>
      <c r="CW944" s="104"/>
      <c r="CX944" s="104"/>
      <c r="CY944" s="104"/>
      <c r="CZ944" s="104"/>
      <c r="DA944" s="104"/>
      <c r="DB944" s="104"/>
      <c r="DC944" s="104"/>
      <c r="DD944" s="104"/>
      <c r="DE944" s="104"/>
      <c r="DF944" s="104"/>
      <c r="DG944" s="104"/>
      <c r="DH944" s="104"/>
      <c r="DI944" s="104"/>
      <c r="DJ944" s="104"/>
      <c r="DK944" s="104"/>
      <c r="DL944" s="104"/>
      <c r="DM944" s="104"/>
      <c r="DN944" s="104"/>
      <c r="DO944" s="104"/>
      <c r="DP944" s="104"/>
      <c r="DQ944" s="104"/>
      <c r="DR944" s="104"/>
      <c r="DS944" s="104"/>
      <c r="DT944" s="104"/>
      <c r="DU944" s="104"/>
      <c r="DV944" s="104"/>
      <c r="DW944" s="104"/>
      <c r="DX944" s="104"/>
      <c r="DY944" s="104"/>
      <c r="DZ944" s="104"/>
      <c r="EA944" s="104"/>
      <c r="EB944" s="104"/>
      <c r="EC944" s="104"/>
      <c r="ED944" s="104"/>
      <c r="EE944" s="104"/>
      <c r="EF944" s="104"/>
      <c r="EG944" s="104"/>
      <c r="EH944" s="104"/>
      <c r="EI944" s="104"/>
      <c r="EJ944" s="104"/>
      <c r="EK944" s="104"/>
      <c r="EL944" s="104"/>
      <c r="EM944" s="104"/>
      <c r="EN944" s="104"/>
      <c r="EO944" s="104"/>
      <c r="EP944" s="104"/>
      <c r="EQ944" s="104"/>
      <c r="ER944" s="104"/>
      <c r="ES944" s="104"/>
      <c r="ET944" s="104"/>
      <c r="EU944" s="104"/>
      <c r="EV944" s="104"/>
      <c r="EW944" s="104"/>
      <c r="EX944" s="104"/>
      <c r="EY944" s="104"/>
      <c r="EZ944" s="104"/>
      <c r="FA944" s="104"/>
      <c r="FB944" s="104"/>
      <c r="FC944" s="104"/>
      <c r="FD944" s="104"/>
      <c r="FE944" s="104"/>
      <c r="FF944" s="104"/>
      <c r="FG944" s="104"/>
      <c r="FH944" s="104"/>
      <c r="FI944" s="104"/>
      <c r="FJ944" s="104"/>
      <c r="FK944" s="104"/>
      <c r="FL944" s="104"/>
      <c r="FM944" s="104"/>
      <c r="FN944" s="104"/>
      <c r="FO944" s="104"/>
      <c r="FP944" s="104"/>
      <c r="FQ944" s="104"/>
      <c r="FR944" s="104"/>
      <c r="FS944" s="104"/>
      <c r="FT944" s="104"/>
      <c r="FU944" s="104"/>
      <c r="FV944" s="104"/>
      <c r="FW944" s="104"/>
      <c r="FX944" s="104"/>
      <c r="FY944" s="104"/>
      <c r="FZ944" s="104"/>
      <c r="GA944" s="104"/>
      <c r="GB944" s="104"/>
      <c r="GC944" s="104"/>
      <c r="GD944" s="104"/>
      <c r="GE944" s="104"/>
      <c r="GF944" s="104"/>
      <c r="GG944" s="104"/>
      <c r="GH944" s="104"/>
      <c r="GI944" s="104"/>
      <c r="GJ944" s="104"/>
      <c r="GK944" s="104"/>
      <c r="GL944" s="104"/>
      <c r="GM944" s="104"/>
      <c r="GN944" s="104"/>
      <c r="GO944" s="104"/>
      <c r="GP944" s="104"/>
      <c r="GQ944" s="104"/>
      <c r="GR944" s="104"/>
      <c r="GS944" s="104"/>
      <c r="GT944" s="104"/>
    </row>
    <row r="945" spans="8:202" s="6" customFormat="1">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c r="BF945" s="104"/>
      <c r="BG945" s="104"/>
      <c r="BH945" s="104"/>
      <c r="BI945" s="104"/>
      <c r="BJ945" s="104"/>
      <c r="BK945" s="104"/>
      <c r="BL945" s="104"/>
      <c r="BM945" s="104"/>
      <c r="BN945" s="104"/>
      <c r="BO945" s="104"/>
      <c r="BP945" s="104"/>
      <c r="BQ945" s="104"/>
      <c r="BR945" s="104"/>
      <c r="BS945" s="104"/>
      <c r="BT945" s="104"/>
      <c r="BU945" s="104"/>
      <c r="BV945" s="104"/>
      <c r="BW945" s="104"/>
      <c r="BX945" s="104"/>
      <c r="BY945" s="104"/>
      <c r="BZ945" s="104"/>
      <c r="CA945" s="104"/>
      <c r="CB945" s="104"/>
      <c r="CC945" s="104"/>
      <c r="CD945" s="104"/>
      <c r="CE945" s="104"/>
      <c r="CF945" s="104"/>
      <c r="CG945" s="104"/>
      <c r="CH945" s="104"/>
      <c r="CI945" s="104"/>
      <c r="CJ945" s="104"/>
      <c r="CK945" s="104"/>
      <c r="CL945" s="104"/>
      <c r="CM945" s="104"/>
      <c r="CN945" s="104"/>
      <c r="CO945" s="104"/>
      <c r="CP945" s="104"/>
      <c r="CQ945" s="104"/>
      <c r="CR945" s="104"/>
      <c r="CS945" s="104"/>
      <c r="CT945" s="104"/>
      <c r="CU945" s="104"/>
      <c r="CV945" s="104"/>
      <c r="CW945" s="104"/>
      <c r="CX945" s="104"/>
      <c r="CY945" s="104"/>
      <c r="CZ945" s="104"/>
      <c r="DA945" s="104"/>
      <c r="DB945" s="104"/>
      <c r="DC945" s="104"/>
      <c r="DD945" s="104"/>
      <c r="DE945" s="104"/>
      <c r="DF945" s="104"/>
      <c r="DG945" s="104"/>
      <c r="DH945" s="104"/>
      <c r="DI945" s="104"/>
      <c r="DJ945" s="104"/>
      <c r="DK945" s="104"/>
      <c r="DL945" s="104"/>
      <c r="DM945" s="104"/>
      <c r="DN945" s="104"/>
      <c r="DO945" s="104"/>
      <c r="DP945" s="104"/>
      <c r="DQ945" s="104"/>
      <c r="DR945" s="104"/>
      <c r="DS945" s="104"/>
      <c r="DT945" s="104"/>
      <c r="DU945" s="104"/>
      <c r="DV945" s="104"/>
      <c r="DW945" s="104"/>
      <c r="DX945" s="104"/>
      <c r="DY945" s="104"/>
      <c r="DZ945" s="104"/>
      <c r="EA945" s="104"/>
      <c r="EB945" s="104"/>
      <c r="EC945" s="104"/>
      <c r="ED945" s="104"/>
      <c r="EE945" s="104"/>
      <c r="EF945" s="104"/>
      <c r="EG945" s="104"/>
      <c r="EH945" s="104"/>
      <c r="EI945" s="104"/>
      <c r="EJ945" s="104"/>
      <c r="EK945" s="104"/>
      <c r="EL945" s="104"/>
      <c r="EM945" s="104"/>
      <c r="EN945" s="104"/>
      <c r="EO945" s="104"/>
      <c r="EP945" s="104"/>
      <c r="EQ945" s="104"/>
      <c r="ER945" s="104"/>
      <c r="ES945" s="104"/>
      <c r="ET945" s="104"/>
      <c r="EU945" s="104"/>
      <c r="EV945" s="104"/>
      <c r="EW945" s="104"/>
      <c r="EX945" s="104"/>
      <c r="EY945" s="104"/>
      <c r="EZ945" s="104"/>
      <c r="FA945" s="104"/>
      <c r="FB945" s="104"/>
      <c r="FC945" s="104"/>
      <c r="FD945" s="104"/>
      <c r="FE945" s="104"/>
      <c r="FF945" s="104"/>
      <c r="FG945" s="104"/>
      <c r="FH945" s="104"/>
      <c r="FI945" s="104"/>
      <c r="FJ945" s="104"/>
      <c r="FK945" s="104"/>
      <c r="FL945" s="104"/>
      <c r="FM945" s="104"/>
      <c r="FN945" s="104"/>
      <c r="FO945" s="104"/>
      <c r="FP945" s="104"/>
      <c r="FQ945" s="104"/>
      <c r="FR945" s="104"/>
      <c r="FS945" s="104"/>
      <c r="FT945" s="104"/>
      <c r="FU945" s="104"/>
      <c r="FV945" s="104"/>
      <c r="FW945" s="104"/>
      <c r="FX945" s="104"/>
      <c r="FY945" s="104"/>
      <c r="FZ945" s="104"/>
      <c r="GA945" s="104"/>
      <c r="GB945" s="104"/>
      <c r="GC945" s="104"/>
      <c r="GD945" s="104"/>
      <c r="GE945" s="104"/>
      <c r="GF945" s="104"/>
      <c r="GG945" s="104"/>
      <c r="GH945" s="104"/>
      <c r="GI945" s="104"/>
      <c r="GJ945" s="104"/>
      <c r="GK945" s="104"/>
      <c r="GL945" s="104"/>
      <c r="GM945" s="104"/>
      <c r="GN945" s="104"/>
      <c r="GO945" s="104"/>
      <c r="GP945" s="104"/>
      <c r="GQ945" s="104"/>
      <c r="GR945" s="104"/>
      <c r="GS945" s="104"/>
      <c r="GT945" s="104"/>
    </row>
    <row r="946" spans="8:202" s="6" customFormat="1">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c r="BF946" s="104"/>
      <c r="BG946" s="104"/>
      <c r="BH946" s="104"/>
      <c r="BI946" s="104"/>
      <c r="BJ946" s="104"/>
      <c r="BK946" s="104"/>
      <c r="BL946" s="104"/>
      <c r="BM946" s="104"/>
      <c r="BN946" s="104"/>
      <c r="BO946" s="104"/>
      <c r="BP946" s="104"/>
      <c r="BQ946" s="104"/>
      <c r="BR946" s="104"/>
      <c r="BS946" s="104"/>
      <c r="BT946" s="104"/>
      <c r="BU946" s="104"/>
      <c r="BV946" s="104"/>
      <c r="BW946" s="104"/>
      <c r="BX946" s="104"/>
      <c r="BY946" s="104"/>
      <c r="BZ946" s="104"/>
      <c r="CA946" s="104"/>
      <c r="CB946" s="104"/>
      <c r="CC946" s="104"/>
      <c r="CD946" s="104"/>
      <c r="CE946" s="104"/>
      <c r="CF946" s="104"/>
      <c r="CG946" s="104"/>
      <c r="CH946" s="104"/>
      <c r="CI946" s="104"/>
      <c r="CJ946" s="104"/>
      <c r="CK946" s="104"/>
      <c r="CL946" s="104"/>
      <c r="CM946" s="104"/>
      <c r="CN946" s="104"/>
      <c r="CO946" s="104"/>
      <c r="CP946" s="104"/>
      <c r="CQ946" s="104"/>
      <c r="CR946" s="104"/>
      <c r="CS946" s="104"/>
      <c r="CT946" s="104"/>
      <c r="CU946" s="104"/>
      <c r="CV946" s="104"/>
      <c r="CW946" s="104"/>
      <c r="CX946" s="104"/>
      <c r="CY946" s="104"/>
      <c r="CZ946" s="104"/>
      <c r="DA946" s="104"/>
      <c r="DB946" s="104"/>
      <c r="DC946" s="104"/>
      <c r="DD946" s="104"/>
      <c r="DE946" s="104"/>
      <c r="DF946" s="104"/>
      <c r="DG946" s="104"/>
      <c r="DH946" s="104"/>
      <c r="DI946" s="104"/>
      <c r="DJ946" s="104"/>
      <c r="DK946" s="104"/>
      <c r="DL946" s="104"/>
      <c r="DM946" s="104"/>
      <c r="DN946" s="104"/>
      <c r="DO946" s="104"/>
      <c r="DP946" s="104"/>
      <c r="DQ946" s="104"/>
      <c r="DR946" s="104"/>
      <c r="DS946" s="104"/>
      <c r="DT946" s="104"/>
      <c r="DU946" s="104"/>
      <c r="DV946" s="104"/>
      <c r="DW946" s="104"/>
      <c r="DX946" s="104"/>
      <c r="DY946" s="104"/>
      <c r="DZ946" s="104"/>
      <c r="EA946" s="104"/>
      <c r="EB946" s="104"/>
      <c r="EC946" s="104"/>
      <c r="ED946" s="104"/>
      <c r="EE946" s="104"/>
      <c r="EF946" s="104"/>
      <c r="EG946" s="104"/>
      <c r="EH946" s="104"/>
      <c r="EI946" s="104"/>
      <c r="EJ946" s="104"/>
      <c r="EK946" s="104"/>
      <c r="EL946" s="104"/>
      <c r="EM946" s="104"/>
      <c r="EN946" s="104"/>
      <c r="EO946" s="104"/>
      <c r="EP946" s="104"/>
      <c r="EQ946" s="104"/>
      <c r="ER946" s="104"/>
      <c r="ES946" s="104"/>
      <c r="ET946" s="104"/>
      <c r="EU946" s="104"/>
      <c r="EV946" s="104"/>
      <c r="EW946" s="104"/>
      <c r="EX946" s="104"/>
      <c r="EY946" s="104"/>
      <c r="EZ946" s="104"/>
      <c r="FA946" s="104"/>
      <c r="FB946" s="104"/>
      <c r="FC946" s="104"/>
      <c r="FD946" s="104"/>
      <c r="FE946" s="104"/>
      <c r="FF946" s="104"/>
      <c r="FG946" s="104"/>
      <c r="FH946" s="104"/>
      <c r="FI946" s="104"/>
      <c r="FJ946" s="104"/>
      <c r="FK946" s="104"/>
      <c r="FL946" s="104"/>
      <c r="FM946" s="104"/>
      <c r="FN946" s="104"/>
      <c r="FO946" s="104"/>
      <c r="FP946" s="104"/>
      <c r="FQ946" s="104"/>
      <c r="FR946" s="104"/>
      <c r="FS946" s="104"/>
      <c r="FT946" s="104"/>
      <c r="FU946" s="104"/>
      <c r="FV946" s="104"/>
      <c r="FW946" s="104"/>
      <c r="FX946" s="104"/>
      <c r="FY946" s="104"/>
      <c r="FZ946" s="104"/>
      <c r="GA946" s="104"/>
      <c r="GB946" s="104"/>
      <c r="GC946" s="104"/>
      <c r="GD946" s="104"/>
      <c r="GE946" s="104"/>
      <c r="GF946" s="104"/>
      <c r="GG946" s="104"/>
      <c r="GH946" s="104"/>
      <c r="GI946" s="104"/>
      <c r="GJ946" s="104"/>
      <c r="GK946" s="104"/>
      <c r="GL946" s="104"/>
      <c r="GM946" s="104"/>
      <c r="GN946" s="104"/>
      <c r="GO946" s="104"/>
      <c r="GP946" s="104"/>
      <c r="GQ946" s="104"/>
      <c r="GR946" s="104"/>
      <c r="GS946" s="104"/>
      <c r="GT946" s="104"/>
    </row>
    <row r="947" spans="8:202" s="6" customFormat="1">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c r="BF947" s="104"/>
      <c r="BG947" s="104"/>
      <c r="BH947" s="104"/>
      <c r="BI947" s="104"/>
      <c r="BJ947" s="104"/>
      <c r="BK947" s="104"/>
      <c r="BL947" s="104"/>
      <c r="BM947" s="104"/>
      <c r="BN947" s="104"/>
      <c r="BO947" s="104"/>
      <c r="BP947" s="104"/>
      <c r="BQ947" s="104"/>
      <c r="BR947" s="104"/>
      <c r="BS947" s="104"/>
      <c r="BT947" s="104"/>
      <c r="BU947" s="104"/>
      <c r="BV947" s="104"/>
      <c r="BW947" s="104"/>
      <c r="BX947" s="104"/>
      <c r="BY947" s="104"/>
      <c r="BZ947" s="104"/>
      <c r="CA947" s="104"/>
      <c r="CB947" s="104"/>
      <c r="CC947" s="104"/>
      <c r="CD947" s="104"/>
      <c r="CE947" s="104"/>
      <c r="CF947" s="104"/>
      <c r="CG947" s="104"/>
      <c r="CH947" s="104"/>
      <c r="CI947" s="104"/>
      <c r="CJ947" s="104"/>
      <c r="CK947" s="104"/>
      <c r="CL947" s="104"/>
      <c r="CM947" s="104"/>
      <c r="CN947" s="104"/>
      <c r="CO947" s="104"/>
      <c r="CP947" s="104"/>
      <c r="CQ947" s="104"/>
      <c r="CR947" s="104"/>
      <c r="CS947" s="104"/>
      <c r="CT947" s="104"/>
      <c r="CU947" s="104"/>
      <c r="CV947" s="104"/>
      <c r="CW947" s="104"/>
      <c r="CX947" s="104"/>
      <c r="CY947" s="104"/>
      <c r="CZ947" s="104"/>
      <c r="DA947" s="104"/>
      <c r="DB947" s="104"/>
      <c r="DC947" s="104"/>
      <c r="DD947" s="104"/>
      <c r="DE947" s="104"/>
      <c r="DF947" s="104"/>
      <c r="DG947" s="104"/>
      <c r="DH947" s="104"/>
      <c r="DI947" s="104"/>
      <c r="DJ947" s="104"/>
      <c r="DK947" s="104"/>
      <c r="DL947" s="104"/>
      <c r="DM947" s="104"/>
      <c r="DN947" s="104"/>
      <c r="DO947" s="104"/>
      <c r="DP947" s="104"/>
      <c r="DQ947" s="104"/>
      <c r="DR947" s="104"/>
      <c r="DS947" s="104"/>
      <c r="DT947" s="104"/>
      <c r="DU947" s="104"/>
      <c r="DV947" s="104"/>
      <c r="DW947" s="104"/>
      <c r="DX947" s="104"/>
      <c r="DY947" s="104"/>
      <c r="DZ947" s="104"/>
      <c r="EA947" s="104"/>
      <c r="EB947" s="104"/>
      <c r="EC947" s="104"/>
      <c r="ED947" s="104"/>
      <c r="EE947" s="104"/>
      <c r="EF947" s="104"/>
      <c r="EG947" s="104"/>
      <c r="EH947" s="104"/>
      <c r="EI947" s="104"/>
      <c r="EJ947" s="104"/>
      <c r="EK947" s="104"/>
      <c r="EL947" s="104"/>
      <c r="EM947" s="104"/>
      <c r="EN947" s="104"/>
      <c r="EO947" s="104"/>
      <c r="EP947" s="104"/>
      <c r="EQ947" s="104"/>
      <c r="ER947" s="104"/>
      <c r="ES947" s="104"/>
      <c r="ET947" s="104"/>
      <c r="EU947" s="104"/>
      <c r="EV947" s="104"/>
      <c r="EW947" s="104"/>
      <c r="EX947" s="104"/>
      <c r="EY947" s="104"/>
      <c r="EZ947" s="104"/>
      <c r="FA947" s="104"/>
      <c r="FB947" s="104"/>
      <c r="FC947" s="104"/>
      <c r="FD947" s="104"/>
      <c r="FE947" s="104"/>
      <c r="FF947" s="104"/>
      <c r="FG947" s="104"/>
      <c r="FH947" s="104"/>
      <c r="FI947" s="104"/>
      <c r="FJ947" s="104"/>
      <c r="FK947" s="104"/>
      <c r="FL947" s="104"/>
      <c r="FM947" s="104"/>
      <c r="FN947" s="104"/>
      <c r="FO947" s="104"/>
      <c r="FP947" s="104"/>
      <c r="FQ947" s="104"/>
      <c r="FR947" s="104"/>
      <c r="FS947" s="104"/>
      <c r="FT947" s="104"/>
      <c r="FU947" s="104"/>
      <c r="FV947" s="104"/>
      <c r="FW947" s="104"/>
      <c r="FX947" s="104"/>
      <c r="FY947" s="104"/>
      <c r="FZ947" s="104"/>
      <c r="GA947" s="104"/>
      <c r="GB947" s="104"/>
      <c r="GC947" s="104"/>
      <c r="GD947" s="104"/>
      <c r="GE947" s="104"/>
      <c r="GF947" s="104"/>
      <c r="GG947" s="104"/>
      <c r="GH947" s="104"/>
      <c r="GI947" s="104"/>
      <c r="GJ947" s="104"/>
      <c r="GK947" s="104"/>
      <c r="GL947" s="104"/>
      <c r="GM947" s="104"/>
      <c r="GN947" s="104"/>
      <c r="GO947" s="104"/>
      <c r="GP947" s="104"/>
      <c r="GQ947" s="104"/>
      <c r="GR947" s="104"/>
      <c r="GS947" s="104"/>
      <c r="GT947" s="104"/>
    </row>
    <row r="948" spans="8:202" s="6" customFormat="1">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c r="BF948" s="104"/>
      <c r="BG948" s="104"/>
      <c r="BH948" s="104"/>
      <c r="BI948" s="104"/>
      <c r="BJ948" s="104"/>
      <c r="BK948" s="104"/>
      <c r="BL948" s="104"/>
      <c r="BM948" s="104"/>
      <c r="BN948" s="104"/>
      <c r="BO948" s="104"/>
      <c r="BP948" s="104"/>
      <c r="BQ948" s="104"/>
      <c r="BR948" s="104"/>
      <c r="BS948" s="104"/>
      <c r="BT948" s="104"/>
      <c r="BU948" s="104"/>
      <c r="BV948" s="104"/>
      <c r="BW948" s="104"/>
      <c r="BX948" s="104"/>
      <c r="BY948" s="104"/>
      <c r="BZ948" s="104"/>
      <c r="CA948" s="104"/>
      <c r="CB948" s="104"/>
      <c r="CC948" s="104"/>
      <c r="CD948" s="104"/>
      <c r="CE948" s="104"/>
      <c r="CF948" s="104"/>
      <c r="CG948" s="104"/>
      <c r="CH948" s="104"/>
      <c r="CI948" s="104"/>
      <c r="CJ948" s="104"/>
      <c r="CK948" s="104"/>
      <c r="CL948" s="104"/>
      <c r="CM948" s="104"/>
      <c r="CN948" s="104"/>
      <c r="CO948" s="104"/>
      <c r="CP948" s="104"/>
      <c r="CQ948" s="104"/>
      <c r="CR948" s="104"/>
      <c r="CS948" s="104"/>
      <c r="CT948" s="104"/>
      <c r="CU948" s="104"/>
      <c r="CV948" s="104"/>
      <c r="CW948" s="104"/>
      <c r="CX948" s="104"/>
      <c r="CY948" s="104"/>
      <c r="CZ948" s="104"/>
      <c r="DA948" s="104"/>
      <c r="DB948" s="104"/>
      <c r="DC948" s="104"/>
      <c r="DD948" s="104"/>
      <c r="DE948" s="104"/>
      <c r="DF948" s="104"/>
      <c r="DG948" s="104"/>
      <c r="DH948" s="104"/>
      <c r="DI948" s="104"/>
      <c r="DJ948" s="104"/>
      <c r="DK948" s="104"/>
      <c r="DL948" s="104"/>
      <c r="DM948" s="104"/>
      <c r="DN948" s="104"/>
      <c r="DO948" s="104"/>
      <c r="DP948" s="104"/>
      <c r="DQ948" s="104"/>
      <c r="DR948" s="104"/>
      <c r="DS948" s="104"/>
      <c r="DT948" s="104"/>
      <c r="DU948" s="104"/>
      <c r="DV948" s="104"/>
      <c r="DW948" s="104"/>
      <c r="DX948" s="104"/>
      <c r="DY948" s="104"/>
      <c r="DZ948" s="104"/>
      <c r="EA948" s="104"/>
      <c r="EB948" s="104"/>
      <c r="EC948" s="104"/>
      <c r="ED948" s="104"/>
      <c r="EE948" s="104"/>
      <c r="EF948" s="104"/>
      <c r="EG948" s="104"/>
      <c r="EH948" s="104"/>
      <c r="EI948" s="104"/>
      <c r="EJ948" s="104"/>
      <c r="EK948" s="104"/>
      <c r="EL948" s="104"/>
      <c r="EM948" s="104"/>
      <c r="EN948" s="104"/>
      <c r="EO948" s="104"/>
      <c r="EP948" s="104"/>
      <c r="EQ948" s="104"/>
      <c r="ER948" s="104"/>
      <c r="ES948" s="104"/>
      <c r="ET948" s="104"/>
      <c r="EU948" s="104"/>
      <c r="EV948" s="104"/>
      <c r="EW948" s="104"/>
      <c r="EX948" s="104"/>
      <c r="EY948" s="104"/>
      <c r="EZ948" s="104"/>
      <c r="FA948" s="104"/>
      <c r="FB948" s="104"/>
      <c r="FC948" s="104"/>
      <c r="FD948" s="104"/>
      <c r="FE948" s="104"/>
      <c r="FF948" s="104"/>
      <c r="FG948" s="104"/>
      <c r="FH948" s="104"/>
      <c r="FI948" s="104"/>
      <c r="FJ948" s="104"/>
      <c r="FK948" s="104"/>
      <c r="FL948" s="104"/>
      <c r="FM948" s="104"/>
      <c r="FN948" s="104"/>
      <c r="FO948" s="104"/>
      <c r="FP948" s="104"/>
      <c r="FQ948" s="104"/>
      <c r="FR948" s="104"/>
      <c r="FS948" s="104"/>
      <c r="FT948" s="104"/>
      <c r="FU948" s="104"/>
      <c r="FV948" s="104"/>
      <c r="FW948" s="104"/>
      <c r="FX948" s="104"/>
      <c r="FY948" s="104"/>
      <c r="FZ948" s="104"/>
      <c r="GA948" s="104"/>
      <c r="GB948" s="104"/>
      <c r="GC948" s="104"/>
      <c r="GD948" s="104"/>
      <c r="GE948" s="104"/>
      <c r="GF948" s="104"/>
      <c r="GG948" s="104"/>
      <c r="GH948" s="104"/>
      <c r="GI948" s="104"/>
      <c r="GJ948" s="104"/>
      <c r="GK948" s="104"/>
      <c r="GL948" s="104"/>
      <c r="GM948" s="104"/>
      <c r="GN948" s="104"/>
      <c r="GO948" s="104"/>
      <c r="GP948" s="104"/>
      <c r="GQ948" s="104"/>
      <c r="GR948" s="104"/>
      <c r="GS948" s="104"/>
      <c r="GT948" s="104"/>
    </row>
    <row r="949" spans="8:202" s="6" customFormat="1">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04"/>
      <c r="AM949" s="104"/>
      <c r="AN949" s="104"/>
      <c r="AO949" s="104"/>
      <c r="AP949" s="104"/>
      <c r="AQ949" s="104"/>
      <c r="AR949" s="104"/>
      <c r="AS949" s="104"/>
      <c r="AT949" s="104"/>
      <c r="AU949" s="104"/>
      <c r="AV949" s="104"/>
      <c r="AW949" s="104"/>
      <c r="AX949" s="104"/>
      <c r="AY949" s="104"/>
      <c r="AZ949" s="104"/>
      <c r="BA949" s="104"/>
      <c r="BB949" s="104"/>
      <c r="BC949" s="104"/>
      <c r="BD949" s="104"/>
      <c r="BE949" s="104"/>
      <c r="BF949" s="104"/>
      <c r="BG949" s="104"/>
      <c r="BH949" s="104"/>
      <c r="BI949" s="104"/>
      <c r="BJ949" s="104"/>
      <c r="BK949" s="104"/>
      <c r="BL949" s="104"/>
      <c r="BM949" s="104"/>
      <c r="BN949" s="104"/>
      <c r="BO949" s="104"/>
      <c r="BP949" s="104"/>
      <c r="BQ949" s="104"/>
      <c r="BR949" s="104"/>
      <c r="BS949" s="104"/>
      <c r="BT949" s="104"/>
      <c r="BU949" s="104"/>
      <c r="BV949" s="104"/>
      <c r="BW949" s="104"/>
      <c r="BX949" s="104"/>
      <c r="BY949" s="104"/>
      <c r="BZ949" s="104"/>
      <c r="CA949" s="104"/>
      <c r="CB949" s="104"/>
      <c r="CC949" s="104"/>
      <c r="CD949" s="104"/>
      <c r="CE949" s="104"/>
      <c r="CF949" s="104"/>
      <c r="CG949" s="104"/>
      <c r="CH949" s="104"/>
      <c r="CI949" s="104"/>
      <c r="CJ949" s="104"/>
      <c r="CK949" s="104"/>
      <c r="CL949" s="104"/>
      <c r="CM949" s="104"/>
      <c r="CN949" s="104"/>
      <c r="CO949" s="104"/>
      <c r="CP949" s="104"/>
      <c r="CQ949" s="104"/>
      <c r="CR949" s="104"/>
      <c r="CS949" s="104"/>
      <c r="CT949" s="104"/>
      <c r="CU949" s="104"/>
      <c r="CV949" s="104"/>
      <c r="CW949" s="104"/>
      <c r="CX949" s="104"/>
      <c r="CY949" s="104"/>
      <c r="CZ949" s="104"/>
      <c r="DA949" s="104"/>
      <c r="DB949" s="104"/>
      <c r="DC949" s="104"/>
      <c r="DD949" s="104"/>
      <c r="DE949" s="104"/>
      <c r="DF949" s="104"/>
      <c r="DG949" s="104"/>
      <c r="DH949" s="104"/>
      <c r="DI949" s="104"/>
      <c r="DJ949" s="104"/>
      <c r="DK949" s="104"/>
      <c r="DL949" s="104"/>
      <c r="DM949" s="104"/>
      <c r="DN949" s="104"/>
      <c r="DO949" s="104"/>
      <c r="DP949" s="104"/>
      <c r="DQ949" s="104"/>
      <c r="DR949" s="104"/>
      <c r="DS949" s="104"/>
      <c r="DT949" s="104"/>
      <c r="DU949" s="104"/>
      <c r="DV949" s="104"/>
      <c r="DW949" s="104"/>
      <c r="DX949" s="104"/>
      <c r="DY949" s="104"/>
      <c r="DZ949" s="104"/>
      <c r="EA949" s="104"/>
      <c r="EB949" s="104"/>
      <c r="EC949" s="104"/>
      <c r="ED949" s="104"/>
      <c r="EE949" s="104"/>
      <c r="EF949" s="104"/>
      <c r="EG949" s="104"/>
      <c r="EH949" s="104"/>
      <c r="EI949" s="104"/>
      <c r="EJ949" s="104"/>
      <c r="EK949" s="104"/>
      <c r="EL949" s="104"/>
      <c r="EM949" s="104"/>
      <c r="EN949" s="104"/>
      <c r="EO949" s="104"/>
      <c r="EP949" s="104"/>
      <c r="EQ949" s="104"/>
      <c r="ER949" s="104"/>
      <c r="ES949" s="104"/>
      <c r="ET949" s="104"/>
      <c r="EU949" s="104"/>
      <c r="EV949" s="104"/>
      <c r="EW949" s="104"/>
      <c r="EX949" s="104"/>
      <c r="EY949" s="104"/>
      <c r="EZ949" s="104"/>
      <c r="FA949" s="104"/>
      <c r="FB949" s="104"/>
      <c r="FC949" s="104"/>
      <c r="FD949" s="104"/>
      <c r="FE949" s="104"/>
      <c r="FF949" s="104"/>
      <c r="FG949" s="104"/>
      <c r="FH949" s="104"/>
      <c r="FI949" s="104"/>
      <c r="FJ949" s="104"/>
      <c r="FK949" s="104"/>
      <c r="FL949" s="104"/>
      <c r="FM949" s="104"/>
      <c r="FN949" s="104"/>
      <c r="FO949" s="104"/>
      <c r="FP949" s="104"/>
      <c r="FQ949" s="104"/>
      <c r="FR949" s="104"/>
      <c r="FS949" s="104"/>
      <c r="FT949" s="104"/>
      <c r="FU949" s="104"/>
      <c r="FV949" s="104"/>
      <c r="FW949" s="104"/>
      <c r="FX949" s="104"/>
      <c r="FY949" s="104"/>
      <c r="FZ949" s="104"/>
      <c r="GA949" s="104"/>
      <c r="GB949" s="104"/>
      <c r="GC949" s="104"/>
      <c r="GD949" s="104"/>
      <c r="GE949" s="104"/>
      <c r="GF949" s="104"/>
      <c r="GG949" s="104"/>
      <c r="GH949" s="104"/>
      <c r="GI949" s="104"/>
      <c r="GJ949" s="104"/>
      <c r="GK949" s="104"/>
      <c r="GL949" s="104"/>
      <c r="GM949" s="104"/>
      <c r="GN949" s="104"/>
      <c r="GO949" s="104"/>
      <c r="GP949" s="104"/>
      <c r="GQ949" s="104"/>
      <c r="GR949" s="104"/>
      <c r="GS949" s="104"/>
      <c r="GT949" s="104"/>
    </row>
    <row r="950" spans="8:202" s="6" customFormat="1">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04"/>
      <c r="AM950" s="104"/>
      <c r="AN950" s="104"/>
      <c r="AO950" s="104"/>
      <c r="AP950" s="104"/>
      <c r="AQ950" s="104"/>
      <c r="AR950" s="104"/>
      <c r="AS950" s="104"/>
      <c r="AT950" s="104"/>
      <c r="AU950" s="104"/>
      <c r="AV950" s="104"/>
      <c r="AW950" s="104"/>
      <c r="AX950" s="104"/>
      <c r="AY950" s="104"/>
      <c r="AZ950" s="104"/>
      <c r="BA950" s="104"/>
      <c r="BB950" s="104"/>
      <c r="BC950" s="104"/>
      <c r="BD950" s="104"/>
      <c r="BE950" s="104"/>
      <c r="BF950" s="104"/>
      <c r="BG950" s="104"/>
      <c r="BH950" s="104"/>
      <c r="BI950" s="104"/>
      <c r="BJ950" s="104"/>
      <c r="BK950" s="104"/>
      <c r="BL950" s="104"/>
      <c r="BM950" s="104"/>
      <c r="BN950" s="104"/>
      <c r="BO950" s="104"/>
      <c r="BP950" s="104"/>
      <c r="BQ950" s="104"/>
      <c r="BR950" s="104"/>
      <c r="BS950" s="104"/>
      <c r="BT950" s="104"/>
      <c r="BU950" s="104"/>
      <c r="BV950" s="104"/>
      <c r="BW950" s="104"/>
      <c r="BX950" s="104"/>
      <c r="BY950" s="104"/>
      <c r="BZ950" s="104"/>
      <c r="CA950" s="104"/>
      <c r="CB950" s="104"/>
      <c r="CC950" s="104"/>
      <c r="CD950" s="104"/>
      <c r="CE950" s="104"/>
      <c r="CF950" s="104"/>
      <c r="CG950" s="104"/>
      <c r="CH950" s="104"/>
      <c r="CI950" s="104"/>
      <c r="CJ950" s="104"/>
      <c r="CK950" s="104"/>
      <c r="CL950" s="104"/>
      <c r="CM950" s="104"/>
      <c r="CN950" s="104"/>
      <c r="CO950" s="104"/>
      <c r="CP950" s="104"/>
      <c r="CQ950" s="104"/>
      <c r="CR950" s="104"/>
      <c r="CS950" s="104"/>
      <c r="CT950" s="104"/>
      <c r="CU950" s="104"/>
      <c r="CV950" s="104"/>
      <c r="CW950" s="104"/>
      <c r="CX950" s="104"/>
      <c r="CY950" s="104"/>
      <c r="CZ950" s="104"/>
      <c r="DA950" s="104"/>
      <c r="DB950" s="104"/>
      <c r="DC950" s="104"/>
      <c r="DD950" s="104"/>
      <c r="DE950" s="104"/>
      <c r="DF950" s="104"/>
      <c r="DG950" s="104"/>
      <c r="DH950" s="104"/>
      <c r="DI950" s="104"/>
      <c r="DJ950" s="104"/>
      <c r="DK950" s="104"/>
      <c r="DL950" s="104"/>
      <c r="DM950" s="104"/>
      <c r="DN950" s="104"/>
      <c r="DO950" s="104"/>
      <c r="DP950" s="104"/>
      <c r="DQ950" s="104"/>
      <c r="DR950" s="104"/>
      <c r="DS950" s="104"/>
      <c r="DT950" s="104"/>
      <c r="DU950" s="104"/>
      <c r="DV950" s="104"/>
      <c r="DW950" s="104"/>
      <c r="DX950" s="104"/>
      <c r="DY950" s="104"/>
      <c r="DZ950" s="104"/>
      <c r="EA950" s="104"/>
      <c r="EB950" s="104"/>
      <c r="EC950" s="104"/>
      <c r="ED950" s="104"/>
      <c r="EE950" s="104"/>
      <c r="EF950" s="104"/>
      <c r="EG950" s="104"/>
      <c r="EH950" s="104"/>
      <c r="EI950" s="104"/>
      <c r="EJ950" s="104"/>
      <c r="EK950" s="104"/>
      <c r="EL950" s="104"/>
      <c r="EM950" s="104"/>
      <c r="EN950" s="104"/>
      <c r="EO950" s="104"/>
      <c r="EP950" s="104"/>
      <c r="EQ950" s="104"/>
      <c r="ER950" s="104"/>
      <c r="ES950" s="104"/>
      <c r="ET950" s="104"/>
      <c r="EU950" s="104"/>
      <c r="EV950" s="104"/>
      <c r="EW950" s="104"/>
      <c r="EX950" s="104"/>
      <c r="EY950" s="104"/>
      <c r="EZ950" s="104"/>
      <c r="FA950" s="104"/>
      <c r="FB950" s="104"/>
      <c r="FC950" s="104"/>
      <c r="FD950" s="104"/>
      <c r="FE950" s="104"/>
      <c r="FF950" s="104"/>
      <c r="FG950" s="104"/>
      <c r="FH950" s="104"/>
      <c r="FI950" s="104"/>
      <c r="FJ950" s="104"/>
      <c r="FK950" s="104"/>
      <c r="FL950" s="104"/>
      <c r="FM950" s="104"/>
      <c r="FN950" s="104"/>
      <c r="FO950" s="104"/>
      <c r="FP950" s="104"/>
      <c r="FQ950" s="104"/>
      <c r="FR950" s="104"/>
      <c r="FS950" s="104"/>
      <c r="FT950" s="104"/>
      <c r="FU950" s="104"/>
      <c r="FV950" s="104"/>
      <c r="FW950" s="104"/>
      <c r="FX950" s="104"/>
      <c r="FY950" s="104"/>
      <c r="FZ950" s="104"/>
      <c r="GA950" s="104"/>
      <c r="GB950" s="104"/>
      <c r="GC950" s="104"/>
      <c r="GD950" s="104"/>
      <c r="GE950" s="104"/>
      <c r="GF950" s="104"/>
      <c r="GG950" s="104"/>
      <c r="GH950" s="104"/>
      <c r="GI950" s="104"/>
      <c r="GJ950" s="104"/>
      <c r="GK950" s="104"/>
      <c r="GL950" s="104"/>
      <c r="GM950" s="104"/>
      <c r="GN950" s="104"/>
      <c r="GO950" s="104"/>
      <c r="GP950" s="104"/>
      <c r="GQ950" s="104"/>
      <c r="GR950" s="104"/>
      <c r="GS950" s="104"/>
      <c r="GT950" s="104"/>
    </row>
    <row r="951" spans="8:202" s="6" customFormat="1">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4"/>
      <c r="AL951" s="104"/>
      <c r="AM951" s="104"/>
      <c r="AN951" s="104"/>
      <c r="AO951" s="104"/>
      <c r="AP951" s="104"/>
      <c r="AQ951" s="104"/>
      <c r="AR951" s="104"/>
      <c r="AS951" s="104"/>
      <c r="AT951" s="104"/>
      <c r="AU951" s="104"/>
      <c r="AV951" s="104"/>
      <c r="AW951" s="104"/>
      <c r="AX951" s="104"/>
      <c r="AY951" s="104"/>
      <c r="AZ951" s="104"/>
      <c r="BA951" s="104"/>
      <c r="BB951" s="104"/>
      <c r="BC951" s="104"/>
      <c r="BD951" s="104"/>
      <c r="BE951" s="104"/>
      <c r="BF951" s="104"/>
      <c r="BG951" s="104"/>
      <c r="BH951" s="104"/>
      <c r="BI951" s="104"/>
      <c r="BJ951" s="104"/>
      <c r="BK951" s="104"/>
      <c r="BL951" s="104"/>
      <c r="BM951" s="104"/>
      <c r="BN951" s="104"/>
      <c r="BO951" s="104"/>
      <c r="BP951" s="104"/>
      <c r="BQ951" s="104"/>
      <c r="BR951" s="104"/>
      <c r="BS951" s="104"/>
      <c r="BT951" s="104"/>
      <c r="BU951" s="104"/>
      <c r="BV951" s="104"/>
      <c r="BW951" s="104"/>
      <c r="BX951" s="104"/>
      <c r="BY951" s="104"/>
      <c r="BZ951" s="104"/>
      <c r="CA951" s="104"/>
      <c r="CB951" s="104"/>
      <c r="CC951" s="104"/>
      <c r="CD951" s="104"/>
      <c r="CE951" s="104"/>
      <c r="CF951" s="104"/>
      <c r="CG951" s="104"/>
      <c r="CH951" s="104"/>
      <c r="CI951" s="104"/>
      <c r="CJ951" s="104"/>
      <c r="CK951" s="104"/>
      <c r="CL951" s="104"/>
      <c r="CM951" s="104"/>
      <c r="CN951" s="104"/>
      <c r="CO951" s="104"/>
      <c r="CP951" s="104"/>
      <c r="CQ951" s="104"/>
      <c r="CR951" s="104"/>
      <c r="CS951" s="104"/>
      <c r="CT951" s="104"/>
      <c r="CU951" s="104"/>
      <c r="CV951" s="104"/>
      <c r="CW951" s="104"/>
      <c r="CX951" s="104"/>
      <c r="CY951" s="104"/>
      <c r="CZ951" s="104"/>
      <c r="DA951" s="104"/>
      <c r="DB951" s="104"/>
      <c r="DC951" s="104"/>
      <c r="DD951" s="104"/>
      <c r="DE951" s="104"/>
      <c r="DF951" s="104"/>
      <c r="DG951" s="104"/>
      <c r="DH951" s="104"/>
      <c r="DI951" s="104"/>
      <c r="DJ951" s="104"/>
      <c r="DK951" s="104"/>
      <c r="DL951" s="104"/>
      <c r="DM951" s="104"/>
      <c r="DN951" s="104"/>
      <c r="DO951" s="104"/>
      <c r="DP951" s="104"/>
      <c r="DQ951" s="104"/>
      <c r="DR951" s="104"/>
      <c r="DS951" s="104"/>
      <c r="DT951" s="104"/>
      <c r="DU951" s="104"/>
      <c r="DV951" s="104"/>
      <c r="DW951" s="104"/>
      <c r="DX951" s="104"/>
      <c r="DY951" s="104"/>
      <c r="DZ951" s="104"/>
      <c r="EA951" s="104"/>
      <c r="EB951" s="104"/>
      <c r="EC951" s="104"/>
      <c r="ED951" s="104"/>
      <c r="EE951" s="104"/>
      <c r="EF951" s="104"/>
      <c r="EG951" s="104"/>
      <c r="EH951" s="104"/>
      <c r="EI951" s="104"/>
      <c r="EJ951" s="104"/>
      <c r="EK951" s="104"/>
      <c r="EL951" s="104"/>
      <c r="EM951" s="104"/>
      <c r="EN951" s="104"/>
      <c r="EO951" s="104"/>
      <c r="EP951" s="104"/>
      <c r="EQ951" s="104"/>
      <c r="ER951" s="104"/>
      <c r="ES951" s="104"/>
      <c r="ET951" s="104"/>
      <c r="EU951" s="104"/>
      <c r="EV951" s="104"/>
      <c r="EW951" s="104"/>
      <c r="EX951" s="104"/>
      <c r="EY951" s="104"/>
      <c r="EZ951" s="104"/>
      <c r="FA951" s="104"/>
      <c r="FB951" s="104"/>
      <c r="FC951" s="104"/>
      <c r="FD951" s="104"/>
      <c r="FE951" s="104"/>
      <c r="FF951" s="104"/>
      <c r="FG951" s="104"/>
      <c r="FH951" s="104"/>
      <c r="FI951" s="104"/>
      <c r="FJ951" s="104"/>
      <c r="FK951" s="104"/>
      <c r="FL951" s="104"/>
      <c r="FM951" s="104"/>
      <c r="FN951" s="104"/>
      <c r="FO951" s="104"/>
      <c r="FP951" s="104"/>
      <c r="FQ951" s="104"/>
      <c r="FR951" s="104"/>
      <c r="FS951" s="104"/>
      <c r="FT951" s="104"/>
      <c r="FU951" s="104"/>
      <c r="FV951" s="104"/>
      <c r="FW951" s="104"/>
      <c r="FX951" s="104"/>
      <c r="FY951" s="104"/>
      <c r="FZ951" s="104"/>
      <c r="GA951" s="104"/>
      <c r="GB951" s="104"/>
      <c r="GC951" s="104"/>
      <c r="GD951" s="104"/>
      <c r="GE951" s="104"/>
      <c r="GF951" s="104"/>
      <c r="GG951" s="104"/>
      <c r="GH951" s="104"/>
      <c r="GI951" s="104"/>
      <c r="GJ951" s="104"/>
      <c r="GK951" s="104"/>
      <c r="GL951" s="104"/>
      <c r="GM951" s="104"/>
      <c r="GN951" s="104"/>
      <c r="GO951" s="104"/>
      <c r="GP951" s="104"/>
      <c r="GQ951" s="104"/>
      <c r="GR951" s="104"/>
      <c r="GS951" s="104"/>
      <c r="GT951" s="104"/>
    </row>
    <row r="952" spans="8:202" s="6" customFormat="1">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4"/>
      <c r="AL952" s="104"/>
      <c r="AM952" s="104"/>
      <c r="AN952" s="104"/>
      <c r="AO952" s="104"/>
      <c r="AP952" s="104"/>
      <c r="AQ952" s="104"/>
      <c r="AR952" s="104"/>
      <c r="AS952" s="104"/>
      <c r="AT952" s="104"/>
      <c r="AU952" s="104"/>
      <c r="AV952" s="104"/>
      <c r="AW952" s="104"/>
      <c r="AX952" s="104"/>
      <c r="AY952" s="104"/>
      <c r="AZ952" s="104"/>
      <c r="BA952" s="104"/>
      <c r="BB952" s="104"/>
      <c r="BC952" s="104"/>
      <c r="BD952" s="104"/>
      <c r="BE952" s="104"/>
      <c r="BF952" s="104"/>
      <c r="BG952" s="104"/>
      <c r="BH952" s="104"/>
      <c r="BI952" s="104"/>
      <c r="BJ952" s="104"/>
      <c r="BK952" s="104"/>
      <c r="BL952" s="104"/>
      <c r="BM952" s="104"/>
      <c r="BN952" s="104"/>
      <c r="BO952" s="104"/>
      <c r="BP952" s="104"/>
      <c r="BQ952" s="104"/>
      <c r="BR952" s="104"/>
      <c r="BS952" s="104"/>
      <c r="BT952" s="104"/>
      <c r="BU952" s="104"/>
      <c r="BV952" s="104"/>
      <c r="BW952" s="104"/>
      <c r="BX952" s="104"/>
      <c r="BY952" s="104"/>
      <c r="BZ952" s="104"/>
      <c r="CA952" s="104"/>
      <c r="CB952" s="104"/>
      <c r="CC952" s="104"/>
      <c r="CD952" s="104"/>
      <c r="CE952" s="104"/>
      <c r="CF952" s="104"/>
      <c r="CG952" s="104"/>
      <c r="CH952" s="104"/>
      <c r="CI952" s="104"/>
      <c r="CJ952" s="104"/>
      <c r="CK952" s="104"/>
      <c r="CL952" s="104"/>
      <c r="CM952" s="104"/>
      <c r="CN952" s="104"/>
      <c r="CO952" s="104"/>
      <c r="CP952" s="104"/>
      <c r="CQ952" s="104"/>
      <c r="CR952" s="104"/>
      <c r="CS952" s="104"/>
      <c r="CT952" s="104"/>
      <c r="CU952" s="104"/>
      <c r="CV952" s="104"/>
      <c r="CW952" s="104"/>
      <c r="CX952" s="104"/>
      <c r="CY952" s="104"/>
      <c r="CZ952" s="104"/>
      <c r="DA952" s="104"/>
      <c r="DB952" s="104"/>
      <c r="DC952" s="104"/>
      <c r="DD952" s="104"/>
      <c r="DE952" s="104"/>
      <c r="DF952" s="104"/>
      <c r="DG952" s="104"/>
      <c r="DH952" s="104"/>
      <c r="DI952" s="104"/>
      <c r="DJ952" s="104"/>
      <c r="DK952" s="104"/>
      <c r="DL952" s="104"/>
      <c r="DM952" s="104"/>
      <c r="DN952" s="104"/>
      <c r="DO952" s="104"/>
      <c r="DP952" s="104"/>
      <c r="DQ952" s="104"/>
      <c r="DR952" s="104"/>
      <c r="DS952" s="104"/>
      <c r="DT952" s="104"/>
      <c r="DU952" s="104"/>
      <c r="DV952" s="104"/>
      <c r="DW952" s="104"/>
      <c r="DX952" s="104"/>
      <c r="DY952" s="104"/>
      <c r="DZ952" s="104"/>
      <c r="EA952" s="104"/>
      <c r="EB952" s="104"/>
      <c r="EC952" s="104"/>
      <c r="ED952" s="104"/>
      <c r="EE952" s="104"/>
      <c r="EF952" s="104"/>
      <c r="EG952" s="104"/>
      <c r="EH952" s="104"/>
      <c r="EI952" s="104"/>
      <c r="EJ952" s="104"/>
      <c r="EK952" s="104"/>
      <c r="EL952" s="104"/>
      <c r="EM952" s="104"/>
      <c r="EN952" s="104"/>
      <c r="EO952" s="104"/>
      <c r="EP952" s="104"/>
      <c r="EQ952" s="104"/>
      <c r="ER952" s="104"/>
      <c r="ES952" s="104"/>
      <c r="ET952" s="104"/>
      <c r="EU952" s="104"/>
      <c r="EV952" s="104"/>
      <c r="EW952" s="104"/>
      <c r="EX952" s="104"/>
      <c r="EY952" s="104"/>
      <c r="EZ952" s="104"/>
      <c r="FA952" s="104"/>
      <c r="FB952" s="104"/>
      <c r="FC952" s="104"/>
      <c r="FD952" s="104"/>
      <c r="FE952" s="104"/>
      <c r="FF952" s="104"/>
      <c r="FG952" s="104"/>
      <c r="FH952" s="104"/>
      <c r="FI952" s="104"/>
      <c r="FJ952" s="104"/>
      <c r="FK952" s="104"/>
      <c r="FL952" s="104"/>
      <c r="FM952" s="104"/>
      <c r="FN952" s="104"/>
      <c r="FO952" s="104"/>
      <c r="FP952" s="104"/>
      <c r="FQ952" s="104"/>
      <c r="FR952" s="104"/>
      <c r="FS952" s="104"/>
      <c r="FT952" s="104"/>
      <c r="FU952" s="104"/>
      <c r="FV952" s="104"/>
      <c r="FW952" s="104"/>
      <c r="FX952" s="104"/>
      <c r="FY952" s="104"/>
      <c r="FZ952" s="104"/>
      <c r="GA952" s="104"/>
      <c r="GB952" s="104"/>
      <c r="GC952" s="104"/>
      <c r="GD952" s="104"/>
      <c r="GE952" s="104"/>
      <c r="GF952" s="104"/>
      <c r="GG952" s="104"/>
      <c r="GH952" s="104"/>
      <c r="GI952" s="104"/>
      <c r="GJ952" s="104"/>
      <c r="GK952" s="104"/>
      <c r="GL952" s="104"/>
      <c r="GM952" s="104"/>
      <c r="GN952" s="104"/>
      <c r="GO952" s="104"/>
      <c r="GP952" s="104"/>
      <c r="GQ952" s="104"/>
      <c r="GR952" s="104"/>
      <c r="GS952" s="104"/>
      <c r="GT952" s="104"/>
    </row>
    <row r="953" spans="8:202" s="6" customFormat="1">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4"/>
      <c r="AL953" s="104"/>
      <c r="AM953" s="104"/>
      <c r="AN953" s="104"/>
      <c r="AO953" s="104"/>
      <c r="AP953" s="104"/>
      <c r="AQ953" s="104"/>
      <c r="AR953" s="104"/>
      <c r="AS953" s="104"/>
      <c r="AT953" s="104"/>
      <c r="AU953" s="104"/>
      <c r="AV953" s="104"/>
      <c r="AW953" s="104"/>
      <c r="AX953" s="104"/>
      <c r="AY953" s="104"/>
      <c r="AZ953" s="104"/>
      <c r="BA953" s="104"/>
      <c r="BB953" s="104"/>
      <c r="BC953" s="104"/>
      <c r="BD953" s="104"/>
      <c r="BE953" s="104"/>
      <c r="BF953" s="104"/>
      <c r="BG953" s="104"/>
      <c r="BH953" s="104"/>
      <c r="BI953" s="104"/>
      <c r="BJ953" s="104"/>
      <c r="BK953" s="104"/>
      <c r="BL953" s="104"/>
      <c r="BM953" s="104"/>
      <c r="BN953" s="104"/>
      <c r="BO953" s="104"/>
      <c r="BP953" s="104"/>
      <c r="BQ953" s="104"/>
      <c r="BR953" s="104"/>
      <c r="BS953" s="104"/>
      <c r="BT953" s="104"/>
      <c r="BU953" s="104"/>
      <c r="BV953" s="104"/>
      <c r="BW953" s="104"/>
      <c r="BX953" s="104"/>
      <c r="BY953" s="104"/>
      <c r="BZ953" s="104"/>
      <c r="CA953" s="104"/>
      <c r="CB953" s="104"/>
      <c r="CC953" s="104"/>
      <c r="CD953" s="104"/>
      <c r="CE953" s="104"/>
      <c r="CF953" s="104"/>
      <c r="CG953" s="104"/>
      <c r="CH953" s="104"/>
      <c r="CI953" s="104"/>
      <c r="CJ953" s="104"/>
      <c r="CK953" s="104"/>
      <c r="CL953" s="104"/>
      <c r="CM953" s="104"/>
      <c r="CN953" s="104"/>
      <c r="CO953" s="104"/>
      <c r="CP953" s="104"/>
      <c r="CQ953" s="104"/>
      <c r="CR953" s="104"/>
      <c r="CS953" s="104"/>
      <c r="CT953" s="104"/>
      <c r="CU953" s="104"/>
      <c r="CV953" s="104"/>
      <c r="CW953" s="104"/>
      <c r="CX953" s="104"/>
      <c r="CY953" s="104"/>
      <c r="CZ953" s="104"/>
      <c r="DA953" s="104"/>
      <c r="DB953" s="104"/>
      <c r="DC953" s="104"/>
      <c r="DD953" s="104"/>
      <c r="DE953" s="104"/>
      <c r="DF953" s="104"/>
      <c r="DG953" s="104"/>
      <c r="DH953" s="104"/>
      <c r="DI953" s="104"/>
      <c r="DJ953" s="104"/>
      <c r="DK953" s="104"/>
      <c r="DL953" s="104"/>
      <c r="DM953" s="104"/>
      <c r="DN953" s="104"/>
      <c r="DO953" s="104"/>
      <c r="DP953" s="104"/>
      <c r="DQ953" s="104"/>
      <c r="DR953" s="104"/>
      <c r="DS953" s="104"/>
      <c r="DT953" s="104"/>
      <c r="DU953" s="104"/>
      <c r="DV953" s="104"/>
      <c r="DW953" s="104"/>
      <c r="DX953" s="104"/>
      <c r="DY953" s="104"/>
      <c r="DZ953" s="104"/>
      <c r="EA953" s="104"/>
      <c r="EB953" s="104"/>
      <c r="EC953" s="104"/>
      <c r="ED953" s="104"/>
      <c r="EE953" s="104"/>
      <c r="EF953" s="104"/>
      <c r="EG953" s="104"/>
      <c r="EH953" s="104"/>
      <c r="EI953" s="104"/>
      <c r="EJ953" s="104"/>
      <c r="EK953" s="104"/>
      <c r="EL953" s="104"/>
      <c r="EM953" s="104"/>
      <c r="EN953" s="104"/>
      <c r="EO953" s="104"/>
      <c r="EP953" s="104"/>
      <c r="EQ953" s="104"/>
      <c r="ER953" s="104"/>
      <c r="ES953" s="104"/>
      <c r="ET953" s="104"/>
      <c r="EU953" s="104"/>
      <c r="EV953" s="104"/>
      <c r="EW953" s="104"/>
      <c r="EX953" s="104"/>
      <c r="EY953" s="104"/>
      <c r="EZ953" s="104"/>
      <c r="FA953" s="104"/>
      <c r="FB953" s="104"/>
      <c r="FC953" s="104"/>
      <c r="FD953" s="104"/>
      <c r="FE953" s="104"/>
      <c r="FF953" s="104"/>
      <c r="FG953" s="104"/>
      <c r="FH953" s="104"/>
      <c r="FI953" s="104"/>
      <c r="FJ953" s="104"/>
      <c r="FK953" s="104"/>
      <c r="FL953" s="104"/>
      <c r="FM953" s="104"/>
      <c r="FN953" s="104"/>
      <c r="FO953" s="104"/>
      <c r="FP953" s="104"/>
      <c r="FQ953" s="104"/>
      <c r="FR953" s="104"/>
      <c r="FS953" s="104"/>
      <c r="FT953" s="104"/>
      <c r="FU953" s="104"/>
      <c r="FV953" s="104"/>
      <c r="FW953" s="104"/>
      <c r="FX953" s="104"/>
      <c r="FY953" s="104"/>
      <c r="FZ953" s="104"/>
      <c r="GA953" s="104"/>
      <c r="GB953" s="104"/>
      <c r="GC953" s="104"/>
      <c r="GD953" s="104"/>
      <c r="GE953" s="104"/>
      <c r="GF953" s="104"/>
      <c r="GG953" s="104"/>
      <c r="GH953" s="104"/>
      <c r="GI953" s="104"/>
      <c r="GJ953" s="104"/>
      <c r="GK953" s="104"/>
      <c r="GL953" s="104"/>
      <c r="GM953" s="104"/>
      <c r="GN953" s="104"/>
      <c r="GO953" s="104"/>
      <c r="GP953" s="104"/>
      <c r="GQ953" s="104"/>
      <c r="GR953" s="104"/>
      <c r="GS953" s="104"/>
      <c r="GT953" s="104"/>
    </row>
    <row r="954" spans="8:202" s="6" customFormat="1">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c r="AJ954" s="104"/>
      <c r="AK954" s="104"/>
      <c r="AL954" s="104"/>
      <c r="AM954" s="104"/>
      <c r="AN954" s="104"/>
      <c r="AO954" s="104"/>
      <c r="AP954" s="104"/>
      <c r="AQ954" s="104"/>
      <c r="AR954" s="104"/>
      <c r="AS954" s="104"/>
      <c r="AT954" s="104"/>
      <c r="AU954" s="104"/>
      <c r="AV954" s="104"/>
      <c r="AW954" s="104"/>
      <c r="AX954" s="104"/>
      <c r="AY954" s="104"/>
      <c r="AZ954" s="104"/>
      <c r="BA954" s="104"/>
      <c r="BB954" s="104"/>
      <c r="BC954" s="104"/>
      <c r="BD954" s="104"/>
      <c r="BE954" s="104"/>
      <c r="BF954" s="104"/>
      <c r="BG954" s="104"/>
      <c r="BH954" s="104"/>
      <c r="BI954" s="104"/>
      <c r="BJ954" s="104"/>
      <c r="BK954" s="104"/>
      <c r="BL954" s="104"/>
      <c r="BM954" s="104"/>
      <c r="BN954" s="104"/>
      <c r="BO954" s="104"/>
      <c r="BP954" s="104"/>
      <c r="BQ954" s="104"/>
      <c r="BR954" s="104"/>
      <c r="BS954" s="104"/>
      <c r="BT954" s="104"/>
      <c r="BU954" s="104"/>
      <c r="BV954" s="104"/>
      <c r="BW954" s="104"/>
      <c r="BX954" s="104"/>
      <c r="BY954" s="104"/>
      <c r="BZ954" s="104"/>
      <c r="CA954" s="104"/>
      <c r="CB954" s="104"/>
      <c r="CC954" s="104"/>
      <c r="CD954" s="104"/>
      <c r="CE954" s="104"/>
      <c r="CF954" s="104"/>
      <c r="CG954" s="104"/>
      <c r="CH954" s="104"/>
      <c r="CI954" s="104"/>
      <c r="CJ954" s="104"/>
      <c r="CK954" s="104"/>
      <c r="CL954" s="104"/>
      <c r="CM954" s="104"/>
      <c r="CN954" s="104"/>
      <c r="CO954" s="104"/>
      <c r="CP954" s="104"/>
      <c r="CQ954" s="104"/>
      <c r="CR954" s="104"/>
      <c r="CS954" s="104"/>
      <c r="CT954" s="104"/>
      <c r="CU954" s="104"/>
      <c r="CV954" s="104"/>
      <c r="CW954" s="104"/>
      <c r="CX954" s="104"/>
      <c r="CY954" s="104"/>
      <c r="CZ954" s="104"/>
      <c r="DA954" s="104"/>
      <c r="DB954" s="104"/>
      <c r="DC954" s="104"/>
      <c r="DD954" s="104"/>
      <c r="DE954" s="104"/>
      <c r="DF954" s="104"/>
      <c r="DG954" s="104"/>
      <c r="DH954" s="104"/>
      <c r="DI954" s="104"/>
      <c r="DJ954" s="104"/>
      <c r="DK954" s="104"/>
      <c r="DL954" s="104"/>
      <c r="DM954" s="104"/>
      <c r="DN954" s="104"/>
      <c r="DO954" s="104"/>
      <c r="DP954" s="104"/>
      <c r="DQ954" s="104"/>
      <c r="DR954" s="104"/>
      <c r="DS954" s="104"/>
      <c r="DT954" s="104"/>
      <c r="DU954" s="104"/>
      <c r="DV954" s="104"/>
      <c r="DW954" s="104"/>
      <c r="DX954" s="104"/>
      <c r="DY954" s="104"/>
      <c r="DZ954" s="104"/>
      <c r="EA954" s="104"/>
      <c r="EB954" s="104"/>
      <c r="EC954" s="104"/>
      <c r="ED954" s="104"/>
      <c r="EE954" s="104"/>
      <c r="EF954" s="104"/>
      <c r="EG954" s="104"/>
      <c r="EH954" s="104"/>
      <c r="EI954" s="104"/>
      <c r="EJ954" s="104"/>
      <c r="EK954" s="104"/>
      <c r="EL954" s="104"/>
      <c r="EM954" s="104"/>
      <c r="EN954" s="104"/>
      <c r="EO954" s="104"/>
      <c r="EP954" s="104"/>
      <c r="EQ954" s="104"/>
      <c r="ER954" s="104"/>
      <c r="ES954" s="104"/>
      <c r="ET954" s="104"/>
      <c r="EU954" s="104"/>
      <c r="EV954" s="104"/>
      <c r="EW954" s="104"/>
      <c r="EX954" s="104"/>
      <c r="EY954" s="104"/>
      <c r="EZ954" s="104"/>
      <c r="FA954" s="104"/>
      <c r="FB954" s="104"/>
      <c r="FC954" s="104"/>
      <c r="FD954" s="104"/>
      <c r="FE954" s="104"/>
      <c r="FF954" s="104"/>
      <c r="FG954" s="104"/>
      <c r="FH954" s="104"/>
      <c r="FI954" s="104"/>
      <c r="FJ954" s="104"/>
      <c r="FK954" s="104"/>
      <c r="FL954" s="104"/>
      <c r="FM954" s="104"/>
      <c r="FN954" s="104"/>
      <c r="FO954" s="104"/>
      <c r="FP954" s="104"/>
      <c r="FQ954" s="104"/>
      <c r="FR954" s="104"/>
      <c r="FS954" s="104"/>
      <c r="FT954" s="104"/>
      <c r="FU954" s="104"/>
      <c r="FV954" s="104"/>
      <c r="FW954" s="104"/>
      <c r="FX954" s="104"/>
      <c r="FY954" s="104"/>
      <c r="FZ954" s="104"/>
      <c r="GA954" s="104"/>
      <c r="GB954" s="104"/>
      <c r="GC954" s="104"/>
      <c r="GD954" s="104"/>
      <c r="GE954" s="104"/>
      <c r="GF954" s="104"/>
      <c r="GG954" s="104"/>
      <c r="GH954" s="104"/>
      <c r="GI954" s="104"/>
      <c r="GJ954" s="104"/>
      <c r="GK954" s="104"/>
      <c r="GL954" s="104"/>
      <c r="GM954" s="104"/>
      <c r="GN954" s="104"/>
      <c r="GO954" s="104"/>
      <c r="GP954" s="104"/>
      <c r="GQ954" s="104"/>
      <c r="GR954" s="104"/>
      <c r="GS954" s="104"/>
      <c r="GT954" s="104"/>
    </row>
    <row r="955" spans="8:202" s="6" customFormat="1">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c r="AJ955" s="104"/>
      <c r="AK955" s="104"/>
      <c r="AL955" s="104"/>
      <c r="AM955" s="104"/>
      <c r="AN955" s="104"/>
      <c r="AO955" s="104"/>
      <c r="AP955" s="104"/>
      <c r="AQ955" s="104"/>
      <c r="AR955" s="104"/>
      <c r="AS955" s="104"/>
      <c r="AT955" s="104"/>
      <c r="AU955" s="104"/>
      <c r="AV955" s="104"/>
      <c r="AW955" s="104"/>
      <c r="AX955" s="104"/>
      <c r="AY955" s="104"/>
      <c r="AZ955" s="104"/>
      <c r="BA955" s="104"/>
      <c r="BB955" s="104"/>
      <c r="BC955" s="104"/>
      <c r="BD955" s="104"/>
      <c r="BE955" s="104"/>
      <c r="BF955" s="104"/>
      <c r="BG955" s="104"/>
      <c r="BH955" s="104"/>
      <c r="BI955" s="104"/>
      <c r="BJ955" s="104"/>
      <c r="BK955" s="104"/>
      <c r="BL955" s="104"/>
      <c r="BM955" s="104"/>
      <c r="BN955" s="104"/>
      <c r="BO955" s="104"/>
      <c r="BP955" s="104"/>
      <c r="BQ955" s="104"/>
      <c r="BR955" s="104"/>
      <c r="BS955" s="104"/>
      <c r="BT955" s="104"/>
      <c r="BU955" s="104"/>
      <c r="BV955" s="104"/>
      <c r="BW955" s="104"/>
      <c r="BX955" s="104"/>
      <c r="BY955" s="104"/>
      <c r="BZ955" s="104"/>
      <c r="CA955" s="104"/>
      <c r="CB955" s="104"/>
      <c r="CC955" s="104"/>
      <c r="CD955" s="104"/>
      <c r="CE955" s="104"/>
      <c r="CF955" s="104"/>
      <c r="CG955" s="104"/>
      <c r="CH955" s="104"/>
      <c r="CI955" s="104"/>
      <c r="CJ955" s="104"/>
      <c r="CK955" s="104"/>
      <c r="CL955" s="104"/>
      <c r="CM955" s="104"/>
      <c r="CN955" s="104"/>
      <c r="CO955" s="104"/>
      <c r="CP955" s="104"/>
      <c r="CQ955" s="104"/>
      <c r="CR955" s="104"/>
      <c r="CS955" s="104"/>
      <c r="CT955" s="104"/>
      <c r="CU955" s="104"/>
      <c r="CV955" s="104"/>
      <c r="CW955" s="104"/>
      <c r="CX955" s="104"/>
      <c r="CY955" s="104"/>
      <c r="CZ955" s="104"/>
      <c r="DA955" s="104"/>
      <c r="DB955" s="104"/>
      <c r="DC955" s="104"/>
      <c r="DD955" s="104"/>
      <c r="DE955" s="104"/>
      <c r="DF955" s="104"/>
      <c r="DG955" s="104"/>
      <c r="DH955" s="104"/>
      <c r="DI955" s="104"/>
      <c r="DJ955" s="104"/>
      <c r="DK955" s="104"/>
      <c r="DL955" s="104"/>
      <c r="DM955" s="104"/>
      <c r="DN955" s="104"/>
      <c r="DO955" s="104"/>
      <c r="DP955" s="104"/>
      <c r="DQ955" s="104"/>
      <c r="DR955" s="104"/>
      <c r="DS955" s="104"/>
      <c r="DT955" s="104"/>
      <c r="DU955" s="104"/>
      <c r="DV955" s="104"/>
      <c r="DW955" s="104"/>
      <c r="DX955" s="104"/>
      <c r="DY955" s="104"/>
      <c r="DZ955" s="104"/>
      <c r="EA955" s="104"/>
      <c r="EB955" s="104"/>
      <c r="EC955" s="104"/>
      <c r="ED955" s="104"/>
      <c r="EE955" s="104"/>
      <c r="EF955" s="104"/>
      <c r="EG955" s="104"/>
      <c r="EH955" s="104"/>
      <c r="EI955" s="104"/>
      <c r="EJ955" s="104"/>
      <c r="EK955" s="104"/>
      <c r="EL955" s="104"/>
      <c r="EM955" s="104"/>
      <c r="EN955" s="104"/>
      <c r="EO955" s="104"/>
      <c r="EP955" s="104"/>
      <c r="EQ955" s="104"/>
      <c r="ER955" s="104"/>
      <c r="ES955" s="104"/>
      <c r="ET955" s="104"/>
      <c r="EU955" s="104"/>
      <c r="EV955" s="104"/>
      <c r="EW955" s="104"/>
      <c r="EX955" s="104"/>
      <c r="EY955" s="104"/>
      <c r="EZ955" s="104"/>
      <c r="FA955" s="104"/>
      <c r="FB955" s="104"/>
      <c r="FC955" s="104"/>
      <c r="FD955" s="104"/>
      <c r="FE955" s="104"/>
      <c r="FF955" s="104"/>
      <c r="FG955" s="104"/>
      <c r="FH955" s="104"/>
      <c r="FI955" s="104"/>
      <c r="FJ955" s="104"/>
      <c r="FK955" s="104"/>
      <c r="FL955" s="104"/>
      <c r="FM955" s="104"/>
      <c r="FN955" s="104"/>
      <c r="FO955" s="104"/>
      <c r="FP955" s="104"/>
      <c r="FQ955" s="104"/>
      <c r="FR955" s="104"/>
      <c r="FS955" s="104"/>
      <c r="FT955" s="104"/>
      <c r="FU955" s="104"/>
      <c r="FV955" s="104"/>
      <c r="FW955" s="104"/>
      <c r="FX955" s="104"/>
      <c r="FY955" s="104"/>
      <c r="FZ955" s="104"/>
      <c r="GA955" s="104"/>
      <c r="GB955" s="104"/>
      <c r="GC955" s="104"/>
      <c r="GD955" s="104"/>
      <c r="GE955" s="104"/>
      <c r="GF955" s="104"/>
      <c r="GG955" s="104"/>
      <c r="GH955" s="104"/>
      <c r="GI955" s="104"/>
      <c r="GJ955" s="104"/>
      <c r="GK955" s="104"/>
      <c r="GL955" s="104"/>
      <c r="GM955" s="104"/>
      <c r="GN955" s="104"/>
      <c r="GO955" s="104"/>
      <c r="GP955" s="104"/>
      <c r="GQ955" s="104"/>
      <c r="GR955" s="104"/>
      <c r="GS955" s="104"/>
      <c r="GT955" s="104"/>
    </row>
    <row r="956" spans="8:202" s="6" customFormat="1">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c r="AJ956" s="104"/>
      <c r="AK956" s="104"/>
      <c r="AL956" s="104"/>
      <c r="AM956" s="104"/>
      <c r="AN956" s="104"/>
      <c r="AO956" s="104"/>
      <c r="AP956" s="104"/>
      <c r="AQ956" s="104"/>
      <c r="AR956" s="104"/>
      <c r="AS956" s="104"/>
      <c r="AT956" s="104"/>
      <c r="AU956" s="104"/>
      <c r="AV956" s="104"/>
      <c r="AW956" s="104"/>
      <c r="AX956" s="104"/>
      <c r="AY956" s="104"/>
      <c r="AZ956" s="104"/>
      <c r="BA956" s="104"/>
      <c r="BB956" s="104"/>
      <c r="BC956" s="104"/>
      <c r="BD956" s="104"/>
      <c r="BE956" s="104"/>
      <c r="BF956" s="104"/>
      <c r="BG956" s="104"/>
      <c r="BH956" s="104"/>
      <c r="BI956" s="104"/>
      <c r="BJ956" s="104"/>
      <c r="BK956" s="104"/>
      <c r="BL956" s="104"/>
      <c r="BM956" s="104"/>
      <c r="BN956" s="104"/>
      <c r="BO956" s="104"/>
      <c r="BP956" s="104"/>
      <c r="BQ956" s="104"/>
      <c r="BR956" s="104"/>
      <c r="BS956" s="104"/>
      <c r="BT956" s="104"/>
      <c r="BU956" s="104"/>
      <c r="BV956" s="104"/>
      <c r="BW956" s="104"/>
      <c r="BX956" s="104"/>
      <c r="BY956" s="104"/>
      <c r="BZ956" s="104"/>
      <c r="CA956" s="104"/>
      <c r="CB956" s="104"/>
      <c r="CC956" s="104"/>
      <c r="CD956" s="104"/>
      <c r="CE956" s="104"/>
      <c r="CF956" s="104"/>
      <c r="CG956" s="104"/>
      <c r="CH956" s="104"/>
      <c r="CI956" s="104"/>
      <c r="CJ956" s="104"/>
      <c r="CK956" s="104"/>
      <c r="CL956" s="104"/>
      <c r="CM956" s="104"/>
      <c r="CN956" s="104"/>
      <c r="CO956" s="104"/>
      <c r="CP956" s="104"/>
      <c r="CQ956" s="104"/>
      <c r="CR956" s="104"/>
      <c r="CS956" s="104"/>
      <c r="CT956" s="104"/>
      <c r="CU956" s="104"/>
      <c r="CV956" s="104"/>
      <c r="CW956" s="104"/>
      <c r="CX956" s="104"/>
      <c r="CY956" s="104"/>
      <c r="CZ956" s="104"/>
      <c r="DA956" s="104"/>
      <c r="DB956" s="104"/>
      <c r="DC956" s="104"/>
      <c r="DD956" s="104"/>
      <c r="DE956" s="104"/>
      <c r="DF956" s="104"/>
      <c r="DG956" s="104"/>
      <c r="DH956" s="104"/>
      <c r="DI956" s="104"/>
      <c r="DJ956" s="104"/>
      <c r="DK956" s="104"/>
      <c r="DL956" s="104"/>
      <c r="DM956" s="104"/>
      <c r="DN956" s="104"/>
      <c r="DO956" s="104"/>
      <c r="DP956" s="104"/>
      <c r="DQ956" s="104"/>
      <c r="DR956" s="104"/>
      <c r="DS956" s="104"/>
      <c r="DT956" s="104"/>
      <c r="DU956" s="104"/>
      <c r="DV956" s="104"/>
      <c r="DW956" s="104"/>
      <c r="DX956" s="104"/>
      <c r="DY956" s="104"/>
      <c r="DZ956" s="104"/>
      <c r="EA956" s="104"/>
      <c r="EB956" s="104"/>
      <c r="EC956" s="104"/>
      <c r="ED956" s="104"/>
      <c r="EE956" s="104"/>
      <c r="EF956" s="104"/>
      <c r="EG956" s="104"/>
      <c r="EH956" s="104"/>
      <c r="EI956" s="104"/>
      <c r="EJ956" s="104"/>
      <c r="EK956" s="104"/>
      <c r="EL956" s="104"/>
      <c r="EM956" s="104"/>
      <c r="EN956" s="104"/>
      <c r="EO956" s="104"/>
      <c r="EP956" s="104"/>
      <c r="EQ956" s="104"/>
      <c r="ER956" s="104"/>
      <c r="ES956" s="104"/>
      <c r="ET956" s="104"/>
      <c r="EU956" s="104"/>
      <c r="EV956" s="104"/>
      <c r="EW956" s="104"/>
      <c r="EX956" s="104"/>
      <c r="EY956" s="104"/>
      <c r="EZ956" s="104"/>
      <c r="FA956" s="104"/>
      <c r="FB956" s="104"/>
      <c r="FC956" s="104"/>
      <c r="FD956" s="104"/>
      <c r="FE956" s="104"/>
      <c r="FF956" s="104"/>
      <c r="FG956" s="104"/>
      <c r="FH956" s="104"/>
      <c r="FI956" s="104"/>
      <c r="FJ956" s="104"/>
      <c r="FK956" s="104"/>
      <c r="FL956" s="104"/>
      <c r="FM956" s="104"/>
      <c r="FN956" s="104"/>
      <c r="FO956" s="104"/>
      <c r="FP956" s="104"/>
      <c r="FQ956" s="104"/>
      <c r="FR956" s="104"/>
      <c r="FS956" s="104"/>
      <c r="FT956" s="104"/>
      <c r="FU956" s="104"/>
      <c r="FV956" s="104"/>
      <c r="FW956" s="104"/>
      <c r="FX956" s="104"/>
      <c r="FY956" s="104"/>
      <c r="FZ956" s="104"/>
      <c r="GA956" s="104"/>
      <c r="GB956" s="104"/>
      <c r="GC956" s="104"/>
      <c r="GD956" s="104"/>
      <c r="GE956" s="104"/>
      <c r="GF956" s="104"/>
      <c r="GG956" s="104"/>
      <c r="GH956" s="104"/>
      <c r="GI956" s="104"/>
      <c r="GJ956" s="104"/>
      <c r="GK956" s="104"/>
      <c r="GL956" s="104"/>
      <c r="GM956" s="104"/>
      <c r="GN956" s="104"/>
      <c r="GO956" s="104"/>
      <c r="GP956" s="104"/>
      <c r="GQ956" s="104"/>
      <c r="GR956" s="104"/>
      <c r="GS956" s="104"/>
      <c r="GT956" s="104"/>
    </row>
    <row r="957" spans="8:202" s="6" customFormat="1">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c r="AJ957" s="104"/>
      <c r="AK957" s="104"/>
      <c r="AL957" s="104"/>
      <c r="AM957" s="104"/>
      <c r="AN957" s="104"/>
      <c r="AO957" s="104"/>
      <c r="AP957" s="104"/>
      <c r="AQ957" s="104"/>
      <c r="AR957" s="104"/>
      <c r="AS957" s="104"/>
      <c r="AT957" s="104"/>
      <c r="AU957" s="104"/>
      <c r="AV957" s="104"/>
      <c r="AW957" s="104"/>
      <c r="AX957" s="104"/>
      <c r="AY957" s="104"/>
      <c r="AZ957" s="104"/>
      <c r="BA957" s="104"/>
      <c r="BB957" s="104"/>
      <c r="BC957" s="104"/>
      <c r="BD957" s="104"/>
      <c r="BE957" s="104"/>
      <c r="BF957" s="104"/>
      <c r="BG957" s="104"/>
      <c r="BH957" s="104"/>
      <c r="BI957" s="104"/>
      <c r="BJ957" s="104"/>
      <c r="BK957" s="104"/>
      <c r="BL957" s="104"/>
      <c r="BM957" s="104"/>
      <c r="BN957" s="104"/>
      <c r="BO957" s="104"/>
      <c r="BP957" s="104"/>
      <c r="BQ957" s="104"/>
      <c r="BR957" s="104"/>
      <c r="BS957" s="104"/>
      <c r="BT957" s="104"/>
      <c r="BU957" s="104"/>
      <c r="BV957" s="104"/>
      <c r="BW957" s="104"/>
      <c r="BX957" s="104"/>
      <c r="BY957" s="104"/>
      <c r="BZ957" s="104"/>
      <c r="CA957" s="104"/>
      <c r="CB957" s="104"/>
      <c r="CC957" s="104"/>
      <c r="CD957" s="104"/>
      <c r="CE957" s="104"/>
      <c r="CF957" s="104"/>
      <c r="CG957" s="104"/>
      <c r="CH957" s="104"/>
      <c r="CI957" s="104"/>
      <c r="CJ957" s="104"/>
      <c r="CK957" s="104"/>
      <c r="CL957" s="104"/>
      <c r="CM957" s="104"/>
      <c r="CN957" s="104"/>
      <c r="CO957" s="104"/>
      <c r="CP957" s="104"/>
      <c r="CQ957" s="104"/>
      <c r="CR957" s="104"/>
      <c r="CS957" s="104"/>
      <c r="CT957" s="104"/>
      <c r="CU957" s="104"/>
      <c r="CV957" s="104"/>
      <c r="CW957" s="104"/>
      <c r="CX957" s="104"/>
      <c r="CY957" s="104"/>
      <c r="CZ957" s="104"/>
      <c r="DA957" s="104"/>
      <c r="DB957" s="104"/>
      <c r="DC957" s="104"/>
      <c r="DD957" s="104"/>
      <c r="DE957" s="104"/>
      <c r="DF957" s="104"/>
      <c r="DG957" s="104"/>
      <c r="DH957" s="104"/>
      <c r="DI957" s="104"/>
      <c r="DJ957" s="104"/>
      <c r="DK957" s="104"/>
      <c r="DL957" s="104"/>
      <c r="DM957" s="104"/>
      <c r="DN957" s="104"/>
      <c r="DO957" s="104"/>
      <c r="DP957" s="104"/>
      <c r="DQ957" s="104"/>
      <c r="DR957" s="104"/>
      <c r="DS957" s="104"/>
      <c r="DT957" s="104"/>
      <c r="DU957" s="104"/>
      <c r="DV957" s="104"/>
      <c r="DW957" s="104"/>
      <c r="DX957" s="104"/>
      <c r="DY957" s="104"/>
      <c r="DZ957" s="104"/>
      <c r="EA957" s="104"/>
      <c r="EB957" s="104"/>
      <c r="EC957" s="104"/>
      <c r="ED957" s="104"/>
      <c r="EE957" s="104"/>
      <c r="EF957" s="104"/>
      <c r="EG957" s="104"/>
      <c r="EH957" s="104"/>
      <c r="EI957" s="104"/>
      <c r="EJ957" s="104"/>
      <c r="EK957" s="104"/>
      <c r="EL957" s="104"/>
      <c r="EM957" s="104"/>
      <c r="EN957" s="104"/>
      <c r="EO957" s="104"/>
      <c r="EP957" s="104"/>
      <c r="EQ957" s="104"/>
      <c r="ER957" s="104"/>
      <c r="ES957" s="104"/>
      <c r="ET957" s="104"/>
      <c r="EU957" s="104"/>
      <c r="EV957" s="104"/>
      <c r="EW957" s="104"/>
      <c r="EX957" s="104"/>
      <c r="EY957" s="104"/>
      <c r="EZ957" s="104"/>
      <c r="FA957" s="104"/>
      <c r="FB957" s="104"/>
      <c r="FC957" s="104"/>
      <c r="FD957" s="104"/>
      <c r="FE957" s="104"/>
      <c r="FF957" s="104"/>
      <c r="FG957" s="104"/>
      <c r="FH957" s="104"/>
      <c r="FI957" s="104"/>
      <c r="FJ957" s="104"/>
      <c r="FK957" s="104"/>
      <c r="FL957" s="104"/>
      <c r="FM957" s="104"/>
      <c r="FN957" s="104"/>
      <c r="FO957" s="104"/>
      <c r="FP957" s="104"/>
      <c r="FQ957" s="104"/>
      <c r="FR957" s="104"/>
      <c r="FS957" s="104"/>
      <c r="FT957" s="104"/>
      <c r="FU957" s="104"/>
      <c r="FV957" s="104"/>
      <c r="FW957" s="104"/>
      <c r="FX957" s="104"/>
      <c r="FY957" s="104"/>
      <c r="FZ957" s="104"/>
      <c r="GA957" s="104"/>
      <c r="GB957" s="104"/>
      <c r="GC957" s="104"/>
      <c r="GD957" s="104"/>
      <c r="GE957" s="104"/>
      <c r="GF957" s="104"/>
      <c r="GG957" s="104"/>
      <c r="GH957" s="104"/>
      <c r="GI957" s="104"/>
      <c r="GJ957" s="104"/>
      <c r="GK957" s="104"/>
      <c r="GL957" s="104"/>
      <c r="GM957" s="104"/>
      <c r="GN957" s="104"/>
      <c r="GO957" s="104"/>
      <c r="GP957" s="104"/>
      <c r="GQ957" s="104"/>
      <c r="GR957" s="104"/>
      <c r="GS957" s="104"/>
      <c r="GT957" s="104"/>
    </row>
    <row r="958" spans="8:202" s="6" customFormat="1">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c r="AG958" s="104"/>
      <c r="AH958" s="104"/>
      <c r="AI958" s="104"/>
      <c r="AJ958" s="104"/>
      <c r="AK958" s="104"/>
      <c r="AL958" s="104"/>
      <c r="AM958" s="104"/>
      <c r="AN958" s="104"/>
      <c r="AO958" s="104"/>
      <c r="AP958" s="104"/>
      <c r="AQ958" s="104"/>
      <c r="AR958" s="104"/>
      <c r="AS958" s="104"/>
      <c r="AT958" s="104"/>
      <c r="AU958" s="104"/>
      <c r="AV958" s="104"/>
      <c r="AW958" s="104"/>
      <c r="AX958" s="104"/>
      <c r="AY958" s="104"/>
      <c r="AZ958" s="104"/>
      <c r="BA958" s="104"/>
      <c r="BB958" s="104"/>
      <c r="BC958" s="104"/>
      <c r="BD958" s="104"/>
      <c r="BE958" s="104"/>
      <c r="BF958" s="104"/>
      <c r="BG958" s="104"/>
      <c r="BH958" s="104"/>
      <c r="BI958" s="104"/>
      <c r="BJ958" s="104"/>
      <c r="BK958" s="104"/>
      <c r="BL958" s="104"/>
      <c r="BM958" s="104"/>
      <c r="BN958" s="104"/>
      <c r="BO958" s="104"/>
      <c r="BP958" s="104"/>
      <c r="BQ958" s="104"/>
      <c r="BR958" s="104"/>
      <c r="BS958" s="104"/>
      <c r="BT958" s="104"/>
      <c r="BU958" s="104"/>
      <c r="BV958" s="104"/>
      <c r="BW958" s="104"/>
      <c r="BX958" s="104"/>
      <c r="BY958" s="104"/>
      <c r="BZ958" s="104"/>
      <c r="CA958" s="104"/>
      <c r="CB958" s="104"/>
      <c r="CC958" s="104"/>
      <c r="CD958" s="104"/>
      <c r="CE958" s="104"/>
      <c r="CF958" s="104"/>
      <c r="CG958" s="104"/>
      <c r="CH958" s="104"/>
      <c r="CI958" s="104"/>
      <c r="CJ958" s="104"/>
      <c r="CK958" s="104"/>
      <c r="CL958" s="104"/>
      <c r="CM958" s="104"/>
      <c r="CN958" s="104"/>
      <c r="CO958" s="104"/>
      <c r="CP958" s="104"/>
      <c r="CQ958" s="104"/>
      <c r="CR958" s="104"/>
      <c r="CS958" s="104"/>
      <c r="CT958" s="104"/>
      <c r="CU958" s="104"/>
      <c r="CV958" s="104"/>
      <c r="CW958" s="104"/>
      <c r="CX958" s="104"/>
      <c r="CY958" s="104"/>
      <c r="CZ958" s="104"/>
      <c r="DA958" s="104"/>
      <c r="DB958" s="104"/>
      <c r="DC958" s="104"/>
      <c r="DD958" s="104"/>
      <c r="DE958" s="104"/>
      <c r="DF958" s="104"/>
      <c r="DG958" s="104"/>
      <c r="DH958" s="104"/>
      <c r="DI958" s="104"/>
      <c r="DJ958" s="104"/>
      <c r="DK958" s="104"/>
      <c r="DL958" s="104"/>
      <c r="DM958" s="104"/>
      <c r="DN958" s="104"/>
      <c r="DO958" s="104"/>
      <c r="DP958" s="104"/>
      <c r="DQ958" s="104"/>
      <c r="DR958" s="104"/>
      <c r="DS958" s="104"/>
      <c r="DT958" s="104"/>
      <c r="DU958" s="104"/>
      <c r="DV958" s="104"/>
      <c r="DW958" s="104"/>
      <c r="DX958" s="104"/>
      <c r="DY958" s="104"/>
      <c r="DZ958" s="104"/>
      <c r="EA958" s="104"/>
      <c r="EB958" s="104"/>
      <c r="EC958" s="104"/>
      <c r="ED958" s="104"/>
      <c r="EE958" s="104"/>
      <c r="EF958" s="104"/>
      <c r="EG958" s="104"/>
      <c r="EH958" s="104"/>
      <c r="EI958" s="104"/>
      <c r="EJ958" s="104"/>
      <c r="EK958" s="104"/>
      <c r="EL958" s="104"/>
      <c r="EM958" s="104"/>
      <c r="EN958" s="104"/>
      <c r="EO958" s="104"/>
      <c r="EP958" s="104"/>
      <c r="EQ958" s="104"/>
      <c r="ER958" s="104"/>
      <c r="ES958" s="104"/>
      <c r="ET958" s="104"/>
      <c r="EU958" s="104"/>
      <c r="EV958" s="104"/>
      <c r="EW958" s="104"/>
      <c r="EX958" s="104"/>
      <c r="EY958" s="104"/>
      <c r="EZ958" s="104"/>
      <c r="FA958" s="104"/>
      <c r="FB958" s="104"/>
      <c r="FC958" s="104"/>
      <c r="FD958" s="104"/>
      <c r="FE958" s="104"/>
      <c r="FF958" s="104"/>
      <c r="FG958" s="104"/>
      <c r="FH958" s="104"/>
      <c r="FI958" s="104"/>
      <c r="FJ958" s="104"/>
      <c r="FK958" s="104"/>
      <c r="FL958" s="104"/>
      <c r="FM958" s="104"/>
      <c r="FN958" s="104"/>
      <c r="FO958" s="104"/>
      <c r="FP958" s="104"/>
      <c r="FQ958" s="104"/>
      <c r="FR958" s="104"/>
      <c r="FS958" s="104"/>
      <c r="FT958" s="104"/>
      <c r="FU958" s="104"/>
      <c r="FV958" s="104"/>
      <c r="FW958" s="104"/>
      <c r="FX958" s="104"/>
      <c r="FY958" s="104"/>
      <c r="FZ958" s="104"/>
      <c r="GA958" s="104"/>
      <c r="GB958" s="104"/>
      <c r="GC958" s="104"/>
      <c r="GD958" s="104"/>
      <c r="GE958" s="104"/>
      <c r="GF958" s="104"/>
      <c r="GG958" s="104"/>
      <c r="GH958" s="104"/>
      <c r="GI958" s="104"/>
      <c r="GJ958" s="104"/>
      <c r="GK958" s="104"/>
      <c r="GL958" s="104"/>
      <c r="GM958" s="104"/>
      <c r="GN958" s="104"/>
      <c r="GO958" s="104"/>
      <c r="GP958" s="104"/>
      <c r="GQ958" s="104"/>
      <c r="GR958" s="104"/>
      <c r="GS958" s="104"/>
      <c r="GT958" s="104"/>
    </row>
    <row r="959" spans="8:202" s="6" customFormat="1">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c r="AG959" s="104"/>
      <c r="AH959" s="104"/>
      <c r="AI959" s="104"/>
      <c r="AJ959" s="104"/>
      <c r="AK959" s="104"/>
      <c r="AL959" s="104"/>
      <c r="AM959" s="104"/>
      <c r="AN959" s="104"/>
      <c r="AO959" s="104"/>
      <c r="AP959" s="104"/>
      <c r="AQ959" s="104"/>
      <c r="AR959" s="104"/>
      <c r="AS959" s="104"/>
      <c r="AT959" s="104"/>
      <c r="AU959" s="104"/>
      <c r="AV959" s="104"/>
      <c r="AW959" s="104"/>
      <c r="AX959" s="104"/>
      <c r="AY959" s="104"/>
      <c r="AZ959" s="104"/>
      <c r="BA959" s="104"/>
      <c r="BB959" s="104"/>
      <c r="BC959" s="104"/>
      <c r="BD959" s="104"/>
      <c r="BE959" s="104"/>
      <c r="BF959" s="104"/>
      <c r="BG959" s="104"/>
      <c r="BH959" s="104"/>
      <c r="BI959" s="104"/>
      <c r="BJ959" s="104"/>
      <c r="BK959" s="104"/>
      <c r="BL959" s="104"/>
      <c r="BM959" s="104"/>
      <c r="BN959" s="104"/>
      <c r="BO959" s="104"/>
      <c r="BP959" s="104"/>
      <c r="BQ959" s="104"/>
      <c r="BR959" s="104"/>
      <c r="BS959" s="104"/>
      <c r="BT959" s="104"/>
      <c r="BU959" s="104"/>
      <c r="BV959" s="104"/>
      <c r="BW959" s="104"/>
      <c r="BX959" s="104"/>
      <c r="BY959" s="104"/>
      <c r="BZ959" s="104"/>
      <c r="CA959" s="104"/>
      <c r="CB959" s="104"/>
      <c r="CC959" s="104"/>
      <c r="CD959" s="104"/>
      <c r="CE959" s="104"/>
      <c r="CF959" s="104"/>
      <c r="CG959" s="104"/>
      <c r="CH959" s="104"/>
      <c r="CI959" s="104"/>
      <c r="CJ959" s="104"/>
      <c r="CK959" s="104"/>
      <c r="CL959" s="104"/>
      <c r="CM959" s="104"/>
      <c r="CN959" s="104"/>
      <c r="CO959" s="104"/>
      <c r="CP959" s="104"/>
      <c r="CQ959" s="104"/>
      <c r="CR959" s="104"/>
      <c r="CS959" s="104"/>
      <c r="CT959" s="104"/>
      <c r="CU959" s="104"/>
      <c r="CV959" s="104"/>
      <c r="CW959" s="104"/>
      <c r="CX959" s="104"/>
      <c r="CY959" s="104"/>
      <c r="CZ959" s="104"/>
      <c r="DA959" s="104"/>
      <c r="DB959" s="104"/>
      <c r="DC959" s="104"/>
      <c r="DD959" s="104"/>
      <c r="DE959" s="104"/>
      <c r="DF959" s="104"/>
      <c r="DG959" s="104"/>
      <c r="DH959" s="104"/>
      <c r="DI959" s="104"/>
      <c r="DJ959" s="104"/>
      <c r="DK959" s="104"/>
      <c r="DL959" s="104"/>
      <c r="DM959" s="104"/>
      <c r="DN959" s="104"/>
      <c r="DO959" s="104"/>
      <c r="DP959" s="104"/>
      <c r="DQ959" s="104"/>
      <c r="DR959" s="104"/>
      <c r="DS959" s="104"/>
      <c r="DT959" s="104"/>
      <c r="DU959" s="104"/>
      <c r="DV959" s="104"/>
      <c r="DW959" s="104"/>
      <c r="DX959" s="104"/>
      <c r="DY959" s="104"/>
      <c r="DZ959" s="104"/>
      <c r="EA959" s="104"/>
      <c r="EB959" s="104"/>
      <c r="EC959" s="104"/>
      <c r="ED959" s="104"/>
      <c r="EE959" s="104"/>
      <c r="EF959" s="104"/>
      <c r="EG959" s="104"/>
      <c r="EH959" s="104"/>
      <c r="EI959" s="104"/>
      <c r="EJ959" s="104"/>
      <c r="EK959" s="104"/>
      <c r="EL959" s="104"/>
      <c r="EM959" s="104"/>
      <c r="EN959" s="104"/>
      <c r="EO959" s="104"/>
      <c r="EP959" s="104"/>
      <c r="EQ959" s="104"/>
      <c r="ER959" s="104"/>
      <c r="ES959" s="104"/>
      <c r="ET959" s="104"/>
      <c r="EU959" s="104"/>
      <c r="EV959" s="104"/>
      <c r="EW959" s="104"/>
      <c r="EX959" s="104"/>
      <c r="EY959" s="104"/>
      <c r="EZ959" s="104"/>
      <c r="FA959" s="104"/>
      <c r="FB959" s="104"/>
      <c r="FC959" s="104"/>
      <c r="FD959" s="104"/>
      <c r="FE959" s="104"/>
      <c r="FF959" s="104"/>
      <c r="FG959" s="104"/>
      <c r="FH959" s="104"/>
      <c r="FI959" s="104"/>
      <c r="FJ959" s="104"/>
      <c r="FK959" s="104"/>
      <c r="FL959" s="104"/>
      <c r="FM959" s="104"/>
      <c r="FN959" s="104"/>
      <c r="FO959" s="104"/>
      <c r="FP959" s="104"/>
      <c r="FQ959" s="104"/>
      <c r="FR959" s="104"/>
      <c r="FS959" s="104"/>
      <c r="FT959" s="104"/>
      <c r="FU959" s="104"/>
      <c r="FV959" s="104"/>
      <c r="FW959" s="104"/>
      <c r="FX959" s="104"/>
      <c r="FY959" s="104"/>
      <c r="FZ959" s="104"/>
      <c r="GA959" s="104"/>
      <c r="GB959" s="104"/>
      <c r="GC959" s="104"/>
      <c r="GD959" s="104"/>
      <c r="GE959" s="104"/>
      <c r="GF959" s="104"/>
      <c r="GG959" s="104"/>
      <c r="GH959" s="104"/>
      <c r="GI959" s="104"/>
      <c r="GJ959" s="104"/>
      <c r="GK959" s="104"/>
      <c r="GL959" s="104"/>
      <c r="GM959" s="104"/>
      <c r="GN959" s="104"/>
      <c r="GO959" s="104"/>
      <c r="GP959" s="104"/>
      <c r="GQ959" s="104"/>
      <c r="GR959" s="104"/>
      <c r="GS959" s="104"/>
      <c r="GT959" s="104"/>
    </row>
    <row r="960" spans="8:202" s="6" customFormat="1">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G960" s="104"/>
      <c r="AH960" s="104"/>
      <c r="AI960" s="104"/>
      <c r="AJ960" s="104"/>
      <c r="AK960" s="104"/>
      <c r="AL960" s="104"/>
      <c r="AM960" s="104"/>
      <c r="AN960" s="104"/>
      <c r="AO960" s="104"/>
      <c r="AP960" s="104"/>
      <c r="AQ960" s="104"/>
      <c r="AR960" s="104"/>
      <c r="AS960" s="104"/>
      <c r="AT960" s="104"/>
      <c r="AU960" s="104"/>
      <c r="AV960" s="104"/>
      <c r="AW960" s="104"/>
      <c r="AX960" s="104"/>
      <c r="AY960" s="104"/>
      <c r="AZ960" s="104"/>
      <c r="BA960" s="104"/>
      <c r="BB960" s="104"/>
      <c r="BC960" s="104"/>
      <c r="BD960" s="104"/>
      <c r="BE960" s="104"/>
      <c r="BF960" s="104"/>
      <c r="BG960" s="104"/>
      <c r="BH960" s="104"/>
      <c r="BI960" s="104"/>
      <c r="BJ960" s="104"/>
      <c r="BK960" s="104"/>
      <c r="BL960" s="104"/>
      <c r="BM960" s="104"/>
      <c r="BN960" s="104"/>
      <c r="BO960" s="104"/>
      <c r="BP960" s="104"/>
      <c r="BQ960" s="104"/>
      <c r="BR960" s="104"/>
      <c r="BS960" s="104"/>
      <c r="BT960" s="104"/>
      <c r="BU960" s="104"/>
      <c r="BV960" s="104"/>
      <c r="BW960" s="104"/>
      <c r="BX960" s="104"/>
      <c r="BY960" s="104"/>
      <c r="BZ960" s="104"/>
      <c r="CA960" s="104"/>
      <c r="CB960" s="104"/>
      <c r="CC960" s="104"/>
      <c r="CD960" s="104"/>
      <c r="CE960" s="104"/>
      <c r="CF960" s="104"/>
      <c r="CG960" s="104"/>
      <c r="CH960" s="104"/>
      <c r="CI960" s="104"/>
      <c r="CJ960" s="104"/>
      <c r="CK960" s="104"/>
      <c r="CL960" s="104"/>
      <c r="CM960" s="104"/>
      <c r="CN960" s="104"/>
      <c r="CO960" s="104"/>
      <c r="CP960" s="104"/>
      <c r="CQ960" s="104"/>
      <c r="CR960" s="104"/>
      <c r="CS960" s="104"/>
      <c r="CT960" s="104"/>
      <c r="CU960" s="104"/>
      <c r="CV960" s="104"/>
      <c r="CW960" s="104"/>
      <c r="CX960" s="104"/>
      <c r="CY960" s="104"/>
      <c r="CZ960" s="104"/>
      <c r="DA960" s="104"/>
      <c r="DB960" s="104"/>
      <c r="DC960" s="104"/>
      <c r="DD960" s="104"/>
      <c r="DE960" s="104"/>
      <c r="DF960" s="104"/>
      <c r="DG960" s="104"/>
      <c r="DH960" s="104"/>
      <c r="DI960" s="104"/>
      <c r="DJ960" s="104"/>
      <c r="DK960" s="104"/>
      <c r="DL960" s="104"/>
      <c r="DM960" s="104"/>
      <c r="DN960" s="104"/>
      <c r="DO960" s="104"/>
      <c r="DP960" s="104"/>
      <c r="DQ960" s="104"/>
      <c r="DR960" s="104"/>
      <c r="DS960" s="104"/>
      <c r="DT960" s="104"/>
      <c r="DU960" s="104"/>
      <c r="DV960" s="104"/>
      <c r="DW960" s="104"/>
      <c r="DX960" s="104"/>
      <c r="DY960" s="104"/>
      <c r="DZ960" s="104"/>
      <c r="EA960" s="104"/>
      <c r="EB960" s="104"/>
      <c r="EC960" s="104"/>
      <c r="ED960" s="104"/>
      <c r="EE960" s="104"/>
      <c r="EF960" s="104"/>
      <c r="EG960" s="104"/>
      <c r="EH960" s="104"/>
      <c r="EI960" s="104"/>
      <c r="EJ960" s="104"/>
      <c r="EK960" s="104"/>
      <c r="EL960" s="104"/>
      <c r="EM960" s="104"/>
      <c r="EN960" s="104"/>
      <c r="EO960" s="104"/>
      <c r="EP960" s="104"/>
      <c r="EQ960" s="104"/>
      <c r="ER960" s="104"/>
      <c r="ES960" s="104"/>
      <c r="ET960" s="104"/>
      <c r="EU960" s="104"/>
      <c r="EV960" s="104"/>
      <c r="EW960" s="104"/>
      <c r="EX960" s="104"/>
      <c r="EY960" s="104"/>
      <c r="EZ960" s="104"/>
      <c r="FA960" s="104"/>
      <c r="FB960" s="104"/>
      <c r="FC960" s="104"/>
      <c r="FD960" s="104"/>
      <c r="FE960" s="104"/>
      <c r="FF960" s="104"/>
      <c r="FG960" s="104"/>
      <c r="FH960" s="104"/>
      <c r="FI960" s="104"/>
      <c r="FJ960" s="104"/>
      <c r="FK960" s="104"/>
      <c r="FL960" s="104"/>
      <c r="FM960" s="104"/>
      <c r="FN960" s="104"/>
      <c r="FO960" s="104"/>
      <c r="FP960" s="104"/>
      <c r="FQ960" s="104"/>
      <c r="FR960" s="104"/>
      <c r="FS960" s="104"/>
      <c r="FT960" s="104"/>
      <c r="FU960" s="104"/>
      <c r="FV960" s="104"/>
      <c r="FW960" s="104"/>
      <c r="FX960" s="104"/>
      <c r="FY960" s="104"/>
      <c r="FZ960" s="104"/>
      <c r="GA960" s="104"/>
      <c r="GB960" s="104"/>
      <c r="GC960" s="104"/>
      <c r="GD960" s="104"/>
      <c r="GE960" s="104"/>
      <c r="GF960" s="104"/>
      <c r="GG960" s="104"/>
      <c r="GH960" s="104"/>
      <c r="GI960" s="104"/>
      <c r="GJ960" s="104"/>
      <c r="GK960" s="104"/>
      <c r="GL960" s="104"/>
      <c r="GM960" s="104"/>
      <c r="GN960" s="104"/>
      <c r="GO960" s="104"/>
      <c r="GP960" s="104"/>
      <c r="GQ960" s="104"/>
      <c r="GR960" s="104"/>
      <c r="GS960" s="104"/>
      <c r="GT960" s="104"/>
    </row>
    <row r="961" spans="8:202" s="6" customFormat="1">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04"/>
      <c r="AM961" s="104"/>
      <c r="AN961" s="104"/>
      <c r="AO961" s="104"/>
      <c r="AP961" s="104"/>
      <c r="AQ961" s="104"/>
      <c r="AR961" s="104"/>
      <c r="AS961" s="104"/>
      <c r="AT961" s="104"/>
      <c r="AU961" s="104"/>
      <c r="AV961" s="104"/>
      <c r="AW961" s="104"/>
      <c r="AX961" s="104"/>
      <c r="AY961" s="104"/>
      <c r="AZ961" s="104"/>
      <c r="BA961" s="104"/>
      <c r="BB961" s="104"/>
      <c r="BC961" s="104"/>
      <c r="BD961" s="104"/>
      <c r="BE961" s="104"/>
      <c r="BF961" s="104"/>
      <c r="BG961" s="104"/>
      <c r="BH961" s="104"/>
      <c r="BI961" s="104"/>
      <c r="BJ961" s="104"/>
      <c r="BK961" s="104"/>
      <c r="BL961" s="104"/>
      <c r="BM961" s="104"/>
      <c r="BN961" s="104"/>
      <c r="BO961" s="104"/>
      <c r="BP961" s="104"/>
      <c r="BQ961" s="104"/>
      <c r="BR961" s="104"/>
      <c r="BS961" s="104"/>
      <c r="BT961" s="104"/>
      <c r="BU961" s="104"/>
      <c r="BV961" s="104"/>
      <c r="BW961" s="104"/>
      <c r="BX961" s="104"/>
      <c r="BY961" s="104"/>
      <c r="BZ961" s="104"/>
      <c r="CA961" s="104"/>
      <c r="CB961" s="104"/>
      <c r="CC961" s="104"/>
      <c r="CD961" s="104"/>
      <c r="CE961" s="104"/>
      <c r="CF961" s="104"/>
      <c r="CG961" s="104"/>
      <c r="CH961" s="104"/>
      <c r="CI961" s="104"/>
      <c r="CJ961" s="104"/>
      <c r="CK961" s="104"/>
      <c r="CL961" s="104"/>
      <c r="CM961" s="104"/>
      <c r="CN961" s="104"/>
      <c r="CO961" s="104"/>
      <c r="CP961" s="104"/>
      <c r="CQ961" s="104"/>
      <c r="CR961" s="104"/>
      <c r="CS961" s="104"/>
      <c r="CT961" s="104"/>
      <c r="CU961" s="104"/>
      <c r="CV961" s="104"/>
      <c r="CW961" s="104"/>
      <c r="CX961" s="104"/>
      <c r="CY961" s="104"/>
      <c r="CZ961" s="104"/>
      <c r="DA961" s="104"/>
      <c r="DB961" s="104"/>
      <c r="DC961" s="104"/>
      <c r="DD961" s="104"/>
      <c r="DE961" s="104"/>
      <c r="DF961" s="104"/>
      <c r="DG961" s="104"/>
      <c r="DH961" s="104"/>
      <c r="DI961" s="104"/>
      <c r="DJ961" s="104"/>
      <c r="DK961" s="104"/>
      <c r="DL961" s="104"/>
      <c r="DM961" s="104"/>
      <c r="DN961" s="104"/>
      <c r="DO961" s="104"/>
      <c r="DP961" s="104"/>
      <c r="DQ961" s="104"/>
      <c r="DR961" s="104"/>
      <c r="DS961" s="104"/>
      <c r="DT961" s="104"/>
      <c r="DU961" s="104"/>
      <c r="DV961" s="104"/>
      <c r="DW961" s="104"/>
      <c r="DX961" s="104"/>
      <c r="DY961" s="104"/>
      <c r="DZ961" s="104"/>
      <c r="EA961" s="104"/>
      <c r="EB961" s="104"/>
      <c r="EC961" s="104"/>
      <c r="ED961" s="104"/>
      <c r="EE961" s="104"/>
      <c r="EF961" s="104"/>
      <c r="EG961" s="104"/>
      <c r="EH961" s="104"/>
      <c r="EI961" s="104"/>
      <c r="EJ961" s="104"/>
      <c r="EK961" s="104"/>
      <c r="EL961" s="104"/>
      <c r="EM961" s="104"/>
      <c r="EN961" s="104"/>
      <c r="EO961" s="104"/>
      <c r="EP961" s="104"/>
      <c r="EQ961" s="104"/>
      <c r="ER961" s="104"/>
      <c r="ES961" s="104"/>
      <c r="ET961" s="104"/>
      <c r="EU961" s="104"/>
      <c r="EV961" s="104"/>
      <c r="EW961" s="104"/>
      <c r="EX961" s="104"/>
      <c r="EY961" s="104"/>
      <c r="EZ961" s="104"/>
      <c r="FA961" s="104"/>
      <c r="FB961" s="104"/>
      <c r="FC961" s="104"/>
      <c r="FD961" s="104"/>
      <c r="FE961" s="104"/>
      <c r="FF961" s="104"/>
      <c r="FG961" s="104"/>
      <c r="FH961" s="104"/>
      <c r="FI961" s="104"/>
      <c r="FJ961" s="104"/>
      <c r="FK961" s="104"/>
      <c r="FL961" s="104"/>
      <c r="FM961" s="104"/>
      <c r="FN961" s="104"/>
      <c r="FO961" s="104"/>
      <c r="FP961" s="104"/>
      <c r="FQ961" s="104"/>
      <c r="FR961" s="104"/>
      <c r="FS961" s="104"/>
      <c r="FT961" s="104"/>
      <c r="FU961" s="104"/>
      <c r="FV961" s="104"/>
      <c r="FW961" s="104"/>
      <c r="FX961" s="104"/>
      <c r="FY961" s="104"/>
      <c r="FZ961" s="104"/>
      <c r="GA961" s="104"/>
      <c r="GB961" s="104"/>
      <c r="GC961" s="104"/>
      <c r="GD961" s="104"/>
      <c r="GE961" s="104"/>
      <c r="GF961" s="104"/>
      <c r="GG961" s="104"/>
      <c r="GH961" s="104"/>
      <c r="GI961" s="104"/>
      <c r="GJ961" s="104"/>
      <c r="GK961" s="104"/>
      <c r="GL961" s="104"/>
      <c r="GM961" s="104"/>
      <c r="GN961" s="104"/>
      <c r="GO961" s="104"/>
      <c r="GP961" s="104"/>
      <c r="GQ961" s="104"/>
      <c r="GR961" s="104"/>
      <c r="GS961" s="104"/>
      <c r="GT961" s="104"/>
    </row>
    <row r="962" spans="8:202" s="6" customFormat="1">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4"/>
      <c r="AN962" s="104"/>
      <c r="AO962" s="104"/>
      <c r="AP962" s="104"/>
      <c r="AQ962" s="104"/>
      <c r="AR962" s="104"/>
      <c r="AS962" s="104"/>
      <c r="AT962" s="104"/>
      <c r="AU962" s="104"/>
      <c r="AV962" s="104"/>
      <c r="AW962" s="104"/>
      <c r="AX962" s="104"/>
      <c r="AY962" s="104"/>
      <c r="AZ962" s="104"/>
      <c r="BA962" s="104"/>
      <c r="BB962" s="104"/>
      <c r="BC962" s="104"/>
      <c r="BD962" s="104"/>
      <c r="BE962" s="104"/>
      <c r="BF962" s="104"/>
      <c r="BG962" s="104"/>
      <c r="BH962" s="104"/>
      <c r="BI962" s="104"/>
      <c r="BJ962" s="104"/>
      <c r="BK962" s="104"/>
      <c r="BL962" s="104"/>
      <c r="BM962" s="104"/>
      <c r="BN962" s="104"/>
      <c r="BO962" s="104"/>
      <c r="BP962" s="104"/>
      <c r="BQ962" s="104"/>
      <c r="BR962" s="104"/>
      <c r="BS962" s="104"/>
      <c r="BT962" s="104"/>
      <c r="BU962" s="104"/>
      <c r="BV962" s="104"/>
      <c r="BW962" s="104"/>
      <c r="BX962" s="104"/>
      <c r="BY962" s="104"/>
      <c r="BZ962" s="104"/>
      <c r="CA962" s="104"/>
      <c r="CB962" s="104"/>
      <c r="CC962" s="104"/>
      <c r="CD962" s="104"/>
      <c r="CE962" s="104"/>
      <c r="CF962" s="104"/>
      <c r="CG962" s="104"/>
      <c r="CH962" s="104"/>
      <c r="CI962" s="104"/>
      <c r="CJ962" s="104"/>
      <c r="CK962" s="104"/>
      <c r="CL962" s="104"/>
      <c r="CM962" s="104"/>
      <c r="CN962" s="104"/>
      <c r="CO962" s="104"/>
      <c r="CP962" s="104"/>
      <c r="CQ962" s="104"/>
      <c r="CR962" s="104"/>
      <c r="CS962" s="104"/>
      <c r="CT962" s="104"/>
      <c r="CU962" s="104"/>
      <c r="CV962" s="104"/>
      <c r="CW962" s="104"/>
      <c r="CX962" s="104"/>
      <c r="CY962" s="104"/>
      <c r="CZ962" s="104"/>
      <c r="DA962" s="104"/>
      <c r="DB962" s="104"/>
      <c r="DC962" s="104"/>
      <c r="DD962" s="104"/>
      <c r="DE962" s="104"/>
      <c r="DF962" s="104"/>
      <c r="DG962" s="104"/>
      <c r="DH962" s="104"/>
      <c r="DI962" s="104"/>
      <c r="DJ962" s="104"/>
      <c r="DK962" s="104"/>
      <c r="DL962" s="104"/>
      <c r="DM962" s="104"/>
      <c r="DN962" s="104"/>
      <c r="DO962" s="104"/>
      <c r="DP962" s="104"/>
      <c r="DQ962" s="104"/>
      <c r="DR962" s="104"/>
      <c r="DS962" s="104"/>
      <c r="DT962" s="104"/>
      <c r="DU962" s="104"/>
      <c r="DV962" s="104"/>
      <c r="DW962" s="104"/>
      <c r="DX962" s="104"/>
      <c r="DY962" s="104"/>
      <c r="DZ962" s="104"/>
      <c r="EA962" s="104"/>
      <c r="EB962" s="104"/>
      <c r="EC962" s="104"/>
      <c r="ED962" s="104"/>
      <c r="EE962" s="104"/>
      <c r="EF962" s="104"/>
      <c r="EG962" s="104"/>
      <c r="EH962" s="104"/>
      <c r="EI962" s="104"/>
      <c r="EJ962" s="104"/>
      <c r="EK962" s="104"/>
      <c r="EL962" s="104"/>
      <c r="EM962" s="104"/>
      <c r="EN962" s="104"/>
      <c r="EO962" s="104"/>
      <c r="EP962" s="104"/>
      <c r="EQ962" s="104"/>
      <c r="ER962" s="104"/>
      <c r="ES962" s="104"/>
      <c r="ET962" s="104"/>
      <c r="EU962" s="104"/>
      <c r="EV962" s="104"/>
      <c r="EW962" s="104"/>
      <c r="EX962" s="104"/>
      <c r="EY962" s="104"/>
      <c r="EZ962" s="104"/>
      <c r="FA962" s="104"/>
      <c r="FB962" s="104"/>
      <c r="FC962" s="104"/>
      <c r="FD962" s="104"/>
      <c r="FE962" s="104"/>
      <c r="FF962" s="104"/>
      <c r="FG962" s="104"/>
      <c r="FH962" s="104"/>
      <c r="FI962" s="104"/>
      <c r="FJ962" s="104"/>
      <c r="FK962" s="104"/>
      <c r="FL962" s="104"/>
      <c r="FM962" s="104"/>
      <c r="FN962" s="104"/>
      <c r="FO962" s="104"/>
      <c r="FP962" s="104"/>
      <c r="FQ962" s="104"/>
      <c r="FR962" s="104"/>
      <c r="FS962" s="104"/>
      <c r="FT962" s="104"/>
      <c r="FU962" s="104"/>
      <c r="FV962" s="104"/>
      <c r="FW962" s="104"/>
      <c r="FX962" s="104"/>
      <c r="FY962" s="104"/>
      <c r="FZ962" s="104"/>
      <c r="GA962" s="104"/>
      <c r="GB962" s="104"/>
      <c r="GC962" s="104"/>
      <c r="GD962" s="104"/>
      <c r="GE962" s="104"/>
      <c r="GF962" s="104"/>
      <c r="GG962" s="104"/>
      <c r="GH962" s="104"/>
      <c r="GI962" s="104"/>
      <c r="GJ962" s="104"/>
      <c r="GK962" s="104"/>
      <c r="GL962" s="104"/>
      <c r="GM962" s="104"/>
      <c r="GN962" s="104"/>
      <c r="GO962" s="104"/>
      <c r="GP962" s="104"/>
      <c r="GQ962" s="104"/>
      <c r="GR962" s="104"/>
      <c r="GS962" s="104"/>
      <c r="GT962" s="104"/>
    </row>
    <row r="963" spans="8:202" s="6" customFormat="1">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4"/>
      <c r="AL963" s="104"/>
      <c r="AM963" s="104"/>
      <c r="AN963" s="104"/>
      <c r="AO963" s="104"/>
      <c r="AP963" s="104"/>
      <c r="AQ963" s="104"/>
      <c r="AR963" s="104"/>
      <c r="AS963" s="104"/>
      <c r="AT963" s="104"/>
      <c r="AU963" s="104"/>
      <c r="AV963" s="104"/>
      <c r="AW963" s="104"/>
      <c r="AX963" s="104"/>
      <c r="AY963" s="104"/>
      <c r="AZ963" s="104"/>
      <c r="BA963" s="104"/>
      <c r="BB963" s="104"/>
      <c r="BC963" s="104"/>
      <c r="BD963" s="104"/>
      <c r="BE963" s="104"/>
      <c r="BF963" s="104"/>
      <c r="BG963" s="104"/>
      <c r="BH963" s="104"/>
      <c r="BI963" s="104"/>
      <c r="BJ963" s="104"/>
      <c r="BK963" s="104"/>
      <c r="BL963" s="104"/>
      <c r="BM963" s="104"/>
      <c r="BN963" s="104"/>
      <c r="BO963" s="104"/>
      <c r="BP963" s="104"/>
      <c r="BQ963" s="104"/>
      <c r="BR963" s="104"/>
      <c r="BS963" s="104"/>
      <c r="BT963" s="104"/>
      <c r="BU963" s="104"/>
      <c r="BV963" s="104"/>
      <c r="BW963" s="104"/>
      <c r="BX963" s="104"/>
      <c r="BY963" s="104"/>
      <c r="BZ963" s="104"/>
      <c r="CA963" s="104"/>
      <c r="CB963" s="104"/>
      <c r="CC963" s="104"/>
      <c r="CD963" s="104"/>
      <c r="CE963" s="104"/>
      <c r="CF963" s="104"/>
      <c r="CG963" s="104"/>
      <c r="CH963" s="104"/>
      <c r="CI963" s="104"/>
      <c r="CJ963" s="104"/>
      <c r="CK963" s="104"/>
      <c r="CL963" s="104"/>
      <c r="CM963" s="104"/>
      <c r="CN963" s="104"/>
      <c r="CO963" s="104"/>
      <c r="CP963" s="104"/>
      <c r="CQ963" s="104"/>
      <c r="CR963" s="104"/>
      <c r="CS963" s="104"/>
      <c r="CT963" s="104"/>
      <c r="CU963" s="104"/>
      <c r="CV963" s="104"/>
      <c r="CW963" s="104"/>
      <c r="CX963" s="104"/>
      <c r="CY963" s="104"/>
      <c r="CZ963" s="104"/>
      <c r="DA963" s="104"/>
      <c r="DB963" s="104"/>
      <c r="DC963" s="104"/>
      <c r="DD963" s="104"/>
      <c r="DE963" s="104"/>
      <c r="DF963" s="104"/>
      <c r="DG963" s="104"/>
      <c r="DH963" s="104"/>
      <c r="DI963" s="104"/>
      <c r="DJ963" s="104"/>
      <c r="DK963" s="104"/>
      <c r="DL963" s="104"/>
      <c r="DM963" s="104"/>
      <c r="DN963" s="104"/>
      <c r="DO963" s="104"/>
      <c r="DP963" s="104"/>
      <c r="DQ963" s="104"/>
      <c r="DR963" s="104"/>
      <c r="DS963" s="104"/>
      <c r="DT963" s="104"/>
      <c r="DU963" s="104"/>
      <c r="DV963" s="104"/>
      <c r="DW963" s="104"/>
      <c r="DX963" s="104"/>
      <c r="DY963" s="104"/>
      <c r="DZ963" s="104"/>
      <c r="EA963" s="104"/>
      <c r="EB963" s="104"/>
      <c r="EC963" s="104"/>
      <c r="ED963" s="104"/>
      <c r="EE963" s="104"/>
      <c r="EF963" s="104"/>
      <c r="EG963" s="104"/>
      <c r="EH963" s="104"/>
      <c r="EI963" s="104"/>
      <c r="EJ963" s="104"/>
      <c r="EK963" s="104"/>
      <c r="EL963" s="104"/>
      <c r="EM963" s="104"/>
      <c r="EN963" s="104"/>
      <c r="EO963" s="104"/>
      <c r="EP963" s="104"/>
      <c r="EQ963" s="104"/>
      <c r="ER963" s="104"/>
      <c r="ES963" s="104"/>
      <c r="ET963" s="104"/>
      <c r="EU963" s="104"/>
      <c r="EV963" s="104"/>
      <c r="EW963" s="104"/>
      <c r="EX963" s="104"/>
      <c r="EY963" s="104"/>
      <c r="EZ963" s="104"/>
      <c r="FA963" s="104"/>
      <c r="FB963" s="104"/>
      <c r="FC963" s="104"/>
      <c r="FD963" s="104"/>
      <c r="FE963" s="104"/>
      <c r="FF963" s="104"/>
      <c r="FG963" s="104"/>
      <c r="FH963" s="104"/>
      <c r="FI963" s="104"/>
      <c r="FJ963" s="104"/>
      <c r="FK963" s="104"/>
      <c r="FL963" s="104"/>
      <c r="FM963" s="104"/>
      <c r="FN963" s="104"/>
      <c r="FO963" s="104"/>
      <c r="FP963" s="104"/>
      <c r="FQ963" s="104"/>
      <c r="FR963" s="104"/>
      <c r="FS963" s="104"/>
      <c r="FT963" s="104"/>
      <c r="FU963" s="104"/>
      <c r="FV963" s="104"/>
      <c r="FW963" s="104"/>
      <c r="FX963" s="104"/>
      <c r="FY963" s="104"/>
      <c r="FZ963" s="104"/>
      <c r="GA963" s="104"/>
      <c r="GB963" s="104"/>
      <c r="GC963" s="104"/>
      <c r="GD963" s="104"/>
      <c r="GE963" s="104"/>
      <c r="GF963" s="104"/>
      <c r="GG963" s="104"/>
      <c r="GH963" s="104"/>
      <c r="GI963" s="104"/>
      <c r="GJ963" s="104"/>
      <c r="GK963" s="104"/>
      <c r="GL963" s="104"/>
      <c r="GM963" s="104"/>
      <c r="GN963" s="104"/>
      <c r="GO963" s="104"/>
      <c r="GP963" s="104"/>
      <c r="GQ963" s="104"/>
      <c r="GR963" s="104"/>
      <c r="GS963" s="104"/>
      <c r="GT963" s="104"/>
    </row>
    <row r="964" spans="8:202" s="6" customFormat="1">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c r="AJ964" s="104"/>
      <c r="AK964" s="104"/>
      <c r="AL964" s="104"/>
      <c r="AM964" s="104"/>
      <c r="AN964" s="104"/>
      <c r="AO964" s="104"/>
      <c r="AP964" s="104"/>
      <c r="AQ964" s="104"/>
      <c r="AR964" s="104"/>
      <c r="AS964" s="104"/>
      <c r="AT964" s="104"/>
      <c r="AU964" s="104"/>
      <c r="AV964" s="104"/>
      <c r="AW964" s="104"/>
      <c r="AX964" s="104"/>
      <c r="AY964" s="104"/>
      <c r="AZ964" s="104"/>
      <c r="BA964" s="104"/>
      <c r="BB964" s="104"/>
      <c r="BC964" s="104"/>
      <c r="BD964" s="104"/>
      <c r="BE964" s="104"/>
      <c r="BF964" s="104"/>
      <c r="BG964" s="104"/>
      <c r="BH964" s="104"/>
      <c r="BI964" s="104"/>
      <c r="BJ964" s="104"/>
      <c r="BK964" s="104"/>
      <c r="BL964" s="104"/>
      <c r="BM964" s="104"/>
      <c r="BN964" s="104"/>
      <c r="BO964" s="104"/>
      <c r="BP964" s="104"/>
      <c r="BQ964" s="104"/>
      <c r="BR964" s="104"/>
      <c r="BS964" s="104"/>
      <c r="BT964" s="104"/>
      <c r="BU964" s="104"/>
      <c r="BV964" s="104"/>
      <c r="BW964" s="104"/>
      <c r="BX964" s="104"/>
      <c r="BY964" s="104"/>
      <c r="BZ964" s="104"/>
      <c r="CA964" s="104"/>
      <c r="CB964" s="104"/>
      <c r="CC964" s="104"/>
      <c r="CD964" s="104"/>
      <c r="CE964" s="104"/>
      <c r="CF964" s="104"/>
      <c r="CG964" s="104"/>
      <c r="CH964" s="104"/>
      <c r="CI964" s="104"/>
      <c r="CJ964" s="104"/>
      <c r="CK964" s="104"/>
      <c r="CL964" s="104"/>
      <c r="CM964" s="104"/>
      <c r="CN964" s="104"/>
      <c r="CO964" s="104"/>
      <c r="CP964" s="104"/>
      <c r="CQ964" s="104"/>
      <c r="CR964" s="104"/>
      <c r="CS964" s="104"/>
      <c r="CT964" s="104"/>
      <c r="CU964" s="104"/>
      <c r="CV964" s="104"/>
      <c r="CW964" s="104"/>
      <c r="CX964" s="104"/>
      <c r="CY964" s="104"/>
      <c r="CZ964" s="104"/>
      <c r="DA964" s="104"/>
      <c r="DB964" s="104"/>
      <c r="DC964" s="104"/>
      <c r="DD964" s="104"/>
      <c r="DE964" s="104"/>
      <c r="DF964" s="104"/>
      <c r="DG964" s="104"/>
      <c r="DH964" s="104"/>
      <c r="DI964" s="104"/>
      <c r="DJ964" s="104"/>
      <c r="DK964" s="104"/>
      <c r="DL964" s="104"/>
      <c r="DM964" s="104"/>
      <c r="DN964" s="104"/>
      <c r="DO964" s="104"/>
      <c r="DP964" s="104"/>
      <c r="DQ964" s="104"/>
      <c r="DR964" s="104"/>
      <c r="DS964" s="104"/>
      <c r="DT964" s="104"/>
      <c r="DU964" s="104"/>
      <c r="DV964" s="104"/>
      <c r="DW964" s="104"/>
      <c r="DX964" s="104"/>
      <c r="DY964" s="104"/>
      <c r="DZ964" s="104"/>
      <c r="EA964" s="104"/>
      <c r="EB964" s="104"/>
      <c r="EC964" s="104"/>
      <c r="ED964" s="104"/>
      <c r="EE964" s="104"/>
      <c r="EF964" s="104"/>
      <c r="EG964" s="104"/>
      <c r="EH964" s="104"/>
      <c r="EI964" s="104"/>
      <c r="EJ964" s="104"/>
      <c r="EK964" s="104"/>
      <c r="EL964" s="104"/>
      <c r="EM964" s="104"/>
      <c r="EN964" s="104"/>
      <c r="EO964" s="104"/>
      <c r="EP964" s="104"/>
      <c r="EQ964" s="104"/>
      <c r="ER964" s="104"/>
      <c r="ES964" s="104"/>
      <c r="ET964" s="104"/>
      <c r="EU964" s="104"/>
      <c r="EV964" s="104"/>
      <c r="EW964" s="104"/>
      <c r="EX964" s="104"/>
      <c r="EY964" s="104"/>
      <c r="EZ964" s="104"/>
      <c r="FA964" s="104"/>
      <c r="FB964" s="104"/>
      <c r="FC964" s="104"/>
      <c r="FD964" s="104"/>
      <c r="FE964" s="104"/>
      <c r="FF964" s="104"/>
      <c r="FG964" s="104"/>
      <c r="FH964" s="104"/>
      <c r="FI964" s="104"/>
      <c r="FJ964" s="104"/>
      <c r="FK964" s="104"/>
      <c r="FL964" s="104"/>
      <c r="FM964" s="104"/>
      <c r="FN964" s="104"/>
      <c r="FO964" s="104"/>
      <c r="FP964" s="104"/>
      <c r="FQ964" s="104"/>
      <c r="FR964" s="104"/>
      <c r="FS964" s="104"/>
      <c r="FT964" s="104"/>
      <c r="FU964" s="104"/>
      <c r="FV964" s="104"/>
      <c r="FW964" s="104"/>
      <c r="FX964" s="104"/>
      <c r="FY964" s="104"/>
      <c r="FZ964" s="104"/>
      <c r="GA964" s="104"/>
      <c r="GB964" s="104"/>
      <c r="GC964" s="104"/>
      <c r="GD964" s="104"/>
      <c r="GE964" s="104"/>
      <c r="GF964" s="104"/>
      <c r="GG964" s="104"/>
      <c r="GH964" s="104"/>
      <c r="GI964" s="104"/>
      <c r="GJ964" s="104"/>
      <c r="GK964" s="104"/>
      <c r="GL964" s="104"/>
      <c r="GM964" s="104"/>
      <c r="GN964" s="104"/>
      <c r="GO964" s="104"/>
      <c r="GP964" s="104"/>
      <c r="GQ964" s="104"/>
      <c r="GR964" s="104"/>
      <c r="GS964" s="104"/>
      <c r="GT964" s="104"/>
    </row>
    <row r="965" spans="8:202" s="6" customFormat="1">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04"/>
      <c r="AL965" s="104"/>
      <c r="AM965" s="104"/>
      <c r="AN965" s="104"/>
      <c r="AO965" s="104"/>
      <c r="AP965" s="104"/>
      <c r="AQ965" s="104"/>
      <c r="AR965" s="104"/>
      <c r="AS965" s="104"/>
      <c r="AT965" s="104"/>
      <c r="AU965" s="104"/>
      <c r="AV965" s="104"/>
      <c r="AW965" s="104"/>
      <c r="AX965" s="104"/>
      <c r="AY965" s="104"/>
      <c r="AZ965" s="104"/>
      <c r="BA965" s="104"/>
      <c r="BB965" s="104"/>
      <c r="BC965" s="104"/>
      <c r="BD965" s="104"/>
      <c r="BE965" s="104"/>
      <c r="BF965" s="104"/>
      <c r="BG965" s="104"/>
      <c r="BH965" s="104"/>
      <c r="BI965" s="104"/>
      <c r="BJ965" s="104"/>
      <c r="BK965" s="104"/>
      <c r="BL965" s="104"/>
      <c r="BM965" s="104"/>
      <c r="BN965" s="104"/>
      <c r="BO965" s="104"/>
      <c r="BP965" s="104"/>
      <c r="BQ965" s="104"/>
      <c r="BR965" s="104"/>
      <c r="BS965" s="104"/>
      <c r="BT965" s="104"/>
      <c r="BU965" s="104"/>
      <c r="BV965" s="104"/>
      <c r="BW965" s="104"/>
      <c r="BX965" s="104"/>
      <c r="BY965" s="104"/>
      <c r="BZ965" s="104"/>
      <c r="CA965" s="104"/>
      <c r="CB965" s="104"/>
      <c r="CC965" s="104"/>
      <c r="CD965" s="104"/>
      <c r="CE965" s="104"/>
      <c r="CF965" s="104"/>
      <c r="CG965" s="104"/>
      <c r="CH965" s="104"/>
      <c r="CI965" s="104"/>
      <c r="CJ965" s="104"/>
      <c r="CK965" s="104"/>
      <c r="CL965" s="104"/>
      <c r="CM965" s="104"/>
      <c r="CN965" s="104"/>
      <c r="CO965" s="104"/>
      <c r="CP965" s="104"/>
      <c r="CQ965" s="104"/>
      <c r="CR965" s="104"/>
      <c r="CS965" s="104"/>
      <c r="CT965" s="104"/>
      <c r="CU965" s="104"/>
      <c r="CV965" s="104"/>
      <c r="CW965" s="104"/>
      <c r="CX965" s="104"/>
      <c r="CY965" s="104"/>
      <c r="CZ965" s="104"/>
      <c r="DA965" s="104"/>
      <c r="DB965" s="104"/>
      <c r="DC965" s="104"/>
      <c r="DD965" s="104"/>
      <c r="DE965" s="104"/>
      <c r="DF965" s="104"/>
      <c r="DG965" s="104"/>
      <c r="DH965" s="104"/>
      <c r="DI965" s="104"/>
      <c r="DJ965" s="104"/>
      <c r="DK965" s="104"/>
      <c r="DL965" s="104"/>
      <c r="DM965" s="104"/>
      <c r="DN965" s="104"/>
      <c r="DO965" s="104"/>
      <c r="DP965" s="104"/>
      <c r="DQ965" s="104"/>
      <c r="DR965" s="104"/>
      <c r="DS965" s="104"/>
      <c r="DT965" s="104"/>
      <c r="DU965" s="104"/>
      <c r="DV965" s="104"/>
      <c r="DW965" s="104"/>
      <c r="DX965" s="104"/>
      <c r="DY965" s="104"/>
      <c r="DZ965" s="104"/>
      <c r="EA965" s="104"/>
      <c r="EB965" s="104"/>
      <c r="EC965" s="104"/>
      <c r="ED965" s="104"/>
      <c r="EE965" s="104"/>
      <c r="EF965" s="104"/>
      <c r="EG965" s="104"/>
      <c r="EH965" s="104"/>
      <c r="EI965" s="104"/>
      <c r="EJ965" s="104"/>
      <c r="EK965" s="104"/>
      <c r="EL965" s="104"/>
      <c r="EM965" s="104"/>
      <c r="EN965" s="104"/>
      <c r="EO965" s="104"/>
      <c r="EP965" s="104"/>
      <c r="EQ965" s="104"/>
      <c r="ER965" s="104"/>
      <c r="ES965" s="104"/>
      <c r="ET965" s="104"/>
      <c r="EU965" s="104"/>
      <c r="EV965" s="104"/>
      <c r="EW965" s="104"/>
      <c r="EX965" s="104"/>
      <c r="EY965" s="104"/>
      <c r="EZ965" s="104"/>
      <c r="FA965" s="104"/>
      <c r="FB965" s="104"/>
      <c r="FC965" s="104"/>
      <c r="FD965" s="104"/>
      <c r="FE965" s="104"/>
      <c r="FF965" s="104"/>
      <c r="FG965" s="104"/>
      <c r="FH965" s="104"/>
      <c r="FI965" s="104"/>
      <c r="FJ965" s="104"/>
      <c r="FK965" s="104"/>
      <c r="FL965" s="104"/>
      <c r="FM965" s="104"/>
      <c r="FN965" s="104"/>
      <c r="FO965" s="104"/>
      <c r="FP965" s="104"/>
      <c r="FQ965" s="104"/>
      <c r="FR965" s="104"/>
      <c r="FS965" s="104"/>
      <c r="FT965" s="104"/>
      <c r="FU965" s="104"/>
      <c r="FV965" s="104"/>
      <c r="FW965" s="104"/>
      <c r="FX965" s="104"/>
      <c r="FY965" s="104"/>
      <c r="FZ965" s="104"/>
      <c r="GA965" s="104"/>
      <c r="GB965" s="104"/>
      <c r="GC965" s="104"/>
      <c r="GD965" s="104"/>
      <c r="GE965" s="104"/>
      <c r="GF965" s="104"/>
      <c r="GG965" s="104"/>
      <c r="GH965" s="104"/>
      <c r="GI965" s="104"/>
      <c r="GJ965" s="104"/>
      <c r="GK965" s="104"/>
      <c r="GL965" s="104"/>
      <c r="GM965" s="104"/>
      <c r="GN965" s="104"/>
      <c r="GO965" s="104"/>
      <c r="GP965" s="104"/>
      <c r="GQ965" s="104"/>
      <c r="GR965" s="104"/>
      <c r="GS965" s="104"/>
      <c r="GT965" s="104"/>
    </row>
    <row r="966" spans="8:202" s="6" customFormat="1">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c r="AJ966" s="104"/>
      <c r="AK966" s="104"/>
      <c r="AL966" s="104"/>
      <c r="AM966" s="104"/>
      <c r="AN966" s="104"/>
      <c r="AO966" s="104"/>
      <c r="AP966" s="104"/>
      <c r="AQ966" s="104"/>
      <c r="AR966" s="104"/>
      <c r="AS966" s="104"/>
      <c r="AT966" s="104"/>
      <c r="AU966" s="104"/>
      <c r="AV966" s="104"/>
      <c r="AW966" s="104"/>
      <c r="AX966" s="104"/>
      <c r="AY966" s="104"/>
      <c r="AZ966" s="104"/>
      <c r="BA966" s="104"/>
      <c r="BB966" s="104"/>
      <c r="BC966" s="104"/>
      <c r="BD966" s="104"/>
      <c r="BE966" s="104"/>
      <c r="BF966" s="104"/>
      <c r="BG966" s="104"/>
      <c r="BH966" s="104"/>
      <c r="BI966" s="104"/>
      <c r="BJ966" s="104"/>
      <c r="BK966" s="104"/>
      <c r="BL966" s="104"/>
      <c r="BM966" s="104"/>
      <c r="BN966" s="104"/>
      <c r="BO966" s="104"/>
      <c r="BP966" s="104"/>
      <c r="BQ966" s="104"/>
      <c r="BR966" s="104"/>
      <c r="BS966" s="104"/>
      <c r="BT966" s="104"/>
      <c r="BU966" s="104"/>
      <c r="BV966" s="104"/>
      <c r="BW966" s="104"/>
      <c r="BX966" s="104"/>
      <c r="BY966" s="104"/>
      <c r="BZ966" s="104"/>
      <c r="CA966" s="104"/>
      <c r="CB966" s="104"/>
      <c r="CC966" s="104"/>
      <c r="CD966" s="104"/>
      <c r="CE966" s="104"/>
      <c r="CF966" s="104"/>
      <c r="CG966" s="104"/>
      <c r="CH966" s="104"/>
      <c r="CI966" s="104"/>
      <c r="CJ966" s="104"/>
      <c r="CK966" s="104"/>
      <c r="CL966" s="104"/>
      <c r="CM966" s="104"/>
      <c r="CN966" s="104"/>
      <c r="CO966" s="104"/>
      <c r="CP966" s="104"/>
      <c r="CQ966" s="104"/>
      <c r="CR966" s="104"/>
      <c r="CS966" s="104"/>
      <c r="CT966" s="104"/>
      <c r="CU966" s="104"/>
      <c r="CV966" s="104"/>
      <c r="CW966" s="104"/>
      <c r="CX966" s="104"/>
      <c r="CY966" s="104"/>
      <c r="CZ966" s="104"/>
      <c r="DA966" s="104"/>
      <c r="DB966" s="104"/>
      <c r="DC966" s="104"/>
      <c r="DD966" s="104"/>
      <c r="DE966" s="104"/>
      <c r="DF966" s="104"/>
      <c r="DG966" s="104"/>
      <c r="DH966" s="104"/>
      <c r="DI966" s="104"/>
      <c r="DJ966" s="104"/>
      <c r="DK966" s="104"/>
      <c r="DL966" s="104"/>
      <c r="DM966" s="104"/>
      <c r="DN966" s="104"/>
      <c r="DO966" s="104"/>
      <c r="DP966" s="104"/>
      <c r="DQ966" s="104"/>
      <c r="DR966" s="104"/>
      <c r="DS966" s="104"/>
      <c r="DT966" s="104"/>
      <c r="DU966" s="104"/>
      <c r="DV966" s="104"/>
      <c r="DW966" s="104"/>
      <c r="DX966" s="104"/>
      <c r="DY966" s="104"/>
      <c r="DZ966" s="104"/>
      <c r="EA966" s="104"/>
      <c r="EB966" s="104"/>
      <c r="EC966" s="104"/>
      <c r="ED966" s="104"/>
      <c r="EE966" s="104"/>
      <c r="EF966" s="104"/>
      <c r="EG966" s="104"/>
      <c r="EH966" s="104"/>
      <c r="EI966" s="104"/>
      <c r="EJ966" s="104"/>
      <c r="EK966" s="104"/>
      <c r="EL966" s="104"/>
      <c r="EM966" s="104"/>
      <c r="EN966" s="104"/>
      <c r="EO966" s="104"/>
      <c r="EP966" s="104"/>
      <c r="EQ966" s="104"/>
      <c r="ER966" s="104"/>
      <c r="ES966" s="104"/>
      <c r="ET966" s="104"/>
      <c r="EU966" s="104"/>
      <c r="EV966" s="104"/>
      <c r="EW966" s="104"/>
      <c r="EX966" s="104"/>
      <c r="EY966" s="104"/>
      <c r="EZ966" s="104"/>
      <c r="FA966" s="104"/>
      <c r="FB966" s="104"/>
      <c r="FC966" s="104"/>
      <c r="FD966" s="104"/>
      <c r="FE966" s="104"/>
      <c r="FF966" s="104"/>
      <c r="FG966" s="104"/>
      <c r="FH966" s="104"/>
      <c r="FI966" s="104"/>
      <c r="FJ966" s="104"/>
      <c r="FK966" s="104"/>
      <c r="FL966" s="104"/>
      <c r="FM966" s="104"/>
      <c r="FN966" s="104"/>
      <c r="FO966" s="104"/>
      <c r="FP966" s="104"/>
      <c r="FQ966" s="104"/>
      <c r="FR966" s="104"/>
      <c r="FS966" s="104"/>
      <c r="FT966" s="104"/>
      <c r="FU966" s="104"/>
      <c r="FV966" s="104"/>
      <c r="FW966" s="104"/>
      <c r="FX966" s="104"/>
      <c r="FY966" s="104"/>
      <c r="FZ966" s="104"/>
      <c r="GA966" s="104"/>
      <c r="GB966" s="104"/>
      <c r="GC966" s="104"/>
      <c r="GD966" s="104"/>
      <c r="GE966" s="104"/>
      <c r="GF966" s="104"/>
      <c r="GG966" s="104"/>
      <c r="GH966" s="104"/>
      <c r="GI966" s="104"/>
      <c r="GJ966" s="104"/>
      <c r="GK966" s="104"/>
      <c r="GL966" s="104"/>
      <c r="GM966" s="104"/>
      <c r="GN966" s="104"/>
      <c r="GO966" s="104"/>
      <c r="GP966" s="104"/>
      <c r="GQ966" s="104"/>
      <c r="GR966" s="104"/>
      <c r="GS966" s="104"/>
      <c r="GT966" s="104"/>
    </row>
    <row r="967" spans="8:202" s="6" customFormat="1">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c r="AJ967" s="104"/>
      <c r="AK967" s="104"/>
      <c r="AL967" s="104"/>
      <c r="AM967" s="104"/>
      <c r="AN967" s="104"/>
      <c r="AO967" s="104"/>
      <c r="AP967" s="104"/>
      <c r="AQ967" s="104"/>
      <c r="AR967" s="104"/>
      <c r="AS967" s="104"/>
      <c r="AT967" s="104"/>
      <c r="AU967" s="104"/>
      <c r="AV967" s="104"/>
      <c r="AW967" s="104"/>
      <c r="AX967" s="104"/>
      <c r="AY967" s="104"/>
      <c r="AZ967" s="104"/>
      <c r="BA967" s="104"/>
      <c r="BB967" s="104"/>
      <c r="BC967" s="104"/>
      <c r="BD967" s="104"/>
      <c r="BE967" s="104"/>
      <c r="BF967" s="104"/>
      <c r="BG967" s="104"/>
      <c r="BH967" s="104"/>
      <c r="BI967" s="104"/>
      <c r="BJ967" s="104"/>
      <c r="BK967" s="104"/>
      <c r="BL967" s="104"/>
      <c r="BM967" s="104"/>
      <c r="BN967" s="104"/>
      <c r="BO967" s="104"/>
      <c r="BP967" s="104"/>
      <c r="BQ967" s="104"/>
      <c r="BR967" s="104"/>
      <c r="BS967" s="104"/>
      <c r="BT967" s="104"/>
      <c r="BU967" s="104"/>
      <c r="BV967" s="104"/>
      <c r="BW967" s="104"/>
      <c r="BX967" s="104"/>
      <c r="BY967" s="104"/>
      <c r="BZ967" s="104"/>
      <c r="CA967" s="104"/>
      <c r="CB967" s="104"/>
      <c r="CC967" s="104"/>
      <c r="CD967" s="104"/>
      <c r="CE967" s="104"/>
      <c r="CF967" s="104"/>
      <c r="CG967" s="104"/>
      <c r="CH967" s="104"/>
      <c r="CI967" s="104"/>
      <c r="CJ967" s="104"/>
      <c r="CK967" s="104"/>
      <c r="CL967" s="104"/>
      <c r="CM967" s="104"/>
      <c r="CN967" s="104"/>
      <c r="CO967" s="104"/>
      <c r="CP967" s="104"/>
      <c r="CQ967" s="104"/>
      <c r="CR967" s="104"/>
      <c r="CS967" s="104"/>
      <c r="CT967" s="104"/>
      <c r="CU967" s="104"/>
      <c r="CV967" s="104"/>
      <c r="CW967" s="104"/>
      <c r="CX967" s="104"/>
      <c r="CY967" s="104"/>
      <c r="CZ967" s="104"/>
      <c r="DA967" s="104"/>
      <c r="DB967" s="104"/>
      <c r="DC967" s="104"/>
      <c r="DD967" s="104"/>
      <c r="DE967" s="104"/>
      <c r="DF967" s="104"/>
      <c r="DG967" s="104"/>
      <c r="DH967" s="104"/>
      <c r="DI967" s="104"/>
      <c r="DJ967" s="104"/>
      <c r="DK967" s="104"/>
      <c r="DL967" s="104"/>
      <c r="DM967" s="104"/>
      <c r="DN967" s="104"/>
      <c r="DO967" s="104"/>
      <c r="DP967" s="104"/>
      <c r="DQ967" s="104"/>
      <c r="DR967" s="104"/>
      <c r="DS967" s="104"/>
      <c r="DT967" s="104"/>
      <c r="DU967" s="104"/>
      <c r="DV967" s="104"/>
      <c r="DW967" s="104"/>
      <c r="DX967" s="104"/>
      <c r="DY967" s="104"/>
      <c r="DZ967" s="104"/>
      <c r="EA967" s="104"/>
      <c r="EB967" s="104"/>
      <c r="EC967" s="104"/>
      <c r="ED967" s="104"/>
      <c r="EE967" s="104"/>
      <c r="EF967" s="104"/>
      <c r="EG967" s="104"/>
      <c r="EH967" s="104"/>
      <c r="EI967" s="104"/>
      <c r="EJ967" s="104"/>
      <c r="EK967" s="104"/>
      <c r="EL967" s="104"/>
      <c r="EM967" s="104"/>
      <c r="EN967" s="104"/>
      <c r="EO967" s="104"/>
      <c r="EP967" s="104"/>
      <c r="EQ967" s="104"/>
      <c r="ER967" s="104"/>
      <c r="ES967" s="104"/>
      <c r="ET967" s="104"/>
      <c r="EU967" s="104"/>
      <c r="EV967" s="104"/>
      <c r="EW967" s="104"/>
      <c r="EX967" s="104"/>
      <c r="EY967" s="104"/>
      <c r="EZ967" s="104"/>
      <c r="FA967" s="104"/>
      <c r="FB967" s="104"/>
      <c r="FC967" s="104"/>
      <c r="FD967" s="104"/>
      <c r="FE967" s="104"/>
      <c r="FF967" s="104"/>
      <c r="FG967" s="104"/>
      <c r="FH967" s="104"/>
      <c r="FI967" s="104"/>
      <c r="FJ967" s="104"/>
      <c r="FK967" s="104"/>
      <c r="FL967" s="104"/>
      <c r="FM967" s="104"/>
      <c r="FN967" s="104"/>
      <c r="FO967" s="104"/>
      <c r="FP967" s="104"/>
      <c r="FQ967" s="104"/>
      <c r="FR967" s="104"/>
      <c r="FS967" s="104"/>
      <c r="FT967" s="104"/>
      <c r="FU967" s="104"/>
      <c r="FV967" s="104"/>
      <c r="FW967" s="104"/>
      <c r="FX967" s="104"/>
      <c r="FY967" s="104"/>
      <c r="FZ967" s="104"/>
      <c r="GA967" s="104"/>
      <c r="GB967" s="104"/>
      <c r="GC967" s="104"/>
      <c r="GD967" s="104"/>
      <c r="GE967" s="104"/>
      <c r="GF967" s="104"/>
      <c r="GG967" s="104"/>
      <c r="GH967" s="104"/>
      <c r="GI967" s="104"/>
      <c r="GJ967" s="104"/>
      <c r="GK967" s="104"/>
      <c r="GL967" s="104"/>
      <c r="GM967" s="104"/>
      <c r="GN967" s="104"/>
      <c r="GO967" s="104"/>
      <c r="GP967" s="104"/>
      <c r="GQ967" s="104"/>
      <c r="GR967" s="104"/>
      <c r="GS967" s="104"/>
      <c r="GT967" s="104"/>
    </row>
    <row r="968" spans="8:202" s="6" customFormat="1">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04"/>
      <c r="AL968" s="104"/>
      <c r="AM968" s="104"/>
      <c r="AN968" s="104"/>
      <c r="AO968" s="104"/>
      <c r="AP968" s="104"/>
      <c r="AQ968" s="104"/>
      <c r="AR968" s="104"/>
      <c r="AS968" s="104"/>
      <c r="AT968" s="104"/>
      <c r="AU968" s="104"/>
      <c r="AV968" s="104"/>
      <c r="AW968" s="104"/>
      <c r="AX968" s="104"/>
      <c r="AY968" s="104"/>
      <c r="AZ968" s="104"/>
      <c r="BA968" s="104"/>
      <c r="BB968" s="104"/>
      <c r="BC968" s="104"/>
      <c r="BD968" s="104"/>
      <c r="BE968" s="104"/>
      <c r="BF968" s="104"/>
      <c r="BG968" s="104"/>
      <c r="BH968" s="104"/>
      <c r="BI968" s="104"/>
      <c r="BJ968" s="104"/>
      <c r="BK968" s="104"/>
      <c r="BL968" s="104"/>
      <c r="BM968" s="104"/>
      <c r="BN968" s="104"/>
      <c r="BO968" s="104"/>
      <c r="BP968" s="104"/>
      <c r="BQ968" s="104"/>
      <c r="BR968" s="104"/>
      <c r="BS968" s="104"/>
      <c r="BT968" s="104"/>
      <c r="BU968" s="104"/>
      <c r="BV968" s="104"/>
      <c r="BW968" s="104"/>
      <c r="BX968" s="104"/>
      <c r="BY968" s="104"/>
      <c r="BZ968" s="104"/>
      <c r="CA968" s="104"/>
      <c r="CB968" s="104"/>
      <c r="CC968" s="104"/>
      <c r="CD968" s="104"/>
      <c r="CE968" s="104"/>
      <c r="CF968" s="104"/>
      <c r="CG968" s="104"/>
      <c r="CH968" s="104"/>
      <c r="CI968" s="104"/>
      <c r="CJ968" s="104"/>
      <c r="CK968" s="104"/>
      <c r="CL968" s="104"/>
      <c r="CM968" s="104"/>
      <c r="CN968" s="104"/>
      <c r="CO968" s="104"/>
      <c r="CP968" s="104"/>
      <c r="CQ968" s="104"/>
      <c r="CR968" s="104"/>
      <c r="CS968" s="104"/>
      <c r="CT968" s="104"/>
      <c r="CU968" s="104"/>
      <c r="CV968" s="104"/>
      <c r="CW968" s="104"/>
      <c r="CX968" s="104"/>
      <c r="CY968" s="104"/>
      <c r="CZ968" s="104"/>
      <c r="DA968" s="104"/>
      <c r="DB968" s="104"/>
      <c r="DC968" s="104"/>
      <c r="DD968" s="104"/>
      <c r="DE968" s="104"/>
      <c r="DF968" s="104"/>
      <c r="DG968" s="104"/>
      <c r="DH968" s="104"/>
      <c r="DI968" s="104"/>
      <c r="DJ968" s="104"/>
      <c r="DK968" s="104"/>
      <c r="DL968" s="104"/>
      <c r="DM968" s="104"/>
      <c r="DN968" s="104"/>
      <c r="DO968" s="104"/>
      <c r="DP968" s="104"/>
      <c r="DQ968" s="104"/>
      <c r="DR968" s="104"/>
      <c r="DS968" s="104"/>
      <c r="DT968" s="104"/>
      <c r="DU968" s="104"/>
      <c r="DV968" s="104"/>
      <c r="DW968" s="104"/>
      <c r="DX968" s="104"/>
      <c r="DY968" s="104"/>
      <c r="DZ968" s="104"/>
      <c r="EA968" s="104"/>
      <c r="EB968" s="104"/>
      <c r="EC968" s="104"/>
      <c r="ED968" s="104"/>
      <c r="EE968" s="104"/>
      <c r="EF968" s="104"/>
      <c r="EG968" s="104"/>
      <c r="EH968" s="104"/>
      <c r="EI968" s="104"/>
      <c r="EJ968" s="104"/>
      <c r="EK968" s="104"/>
      <c r="EL968" s="104"/>
      <c r="EM968" s="104"/>
      <c r="EN968" s="104"/>
      <c r="EO968" s="104"/>
      <c r="EP968" s="104"/>
      <c r="EQ968" s="104"/>
      <c r="ER968" s="104"/>
      <c r="ES968" s="104"/>
      <c r="ET968" s="104"/>
      <c r="EU968" s="104"/>
      <c r="EV968" s="104"/>
      <c r="EW968" s="104"/>
      <c r="EX968" s="104"/>
      <c r="EY968" s="104"/>
      <c r="EZ968" s="104"/>
      <c r="FA968" s="104"/>
      <c r="FB968" s="104"/>
      <c r="FC968" s="104"/>
      <c r="FD968" s="104"/>
      <c r="FE968" s="104"/>
      <c r="FF968" s="104"/>
      <c r="FG968" s="104"/>
      <c r="FH968" s="104"/>
      <c r="FI968" s="104"/>
      <c r="FJ968" s="104"/>
      <c r="FK968" s="104"/>
      <c r="FL968" s="104"/>
      <c r="FM968" s="104"/>
      <c r="FN968" s="104"/>
      <c r="FO968" s="104"/>
      <c r="FP968" s="104"/>
      <c r="FQ968" s="104"/>
      <c r="FR968" s="104"/>
      <c r="FS968" s="104"/>
      <c r="FT968" s="104"/>
      <c r="FU968" s="104"/>
      <c r="FV968" s="104"/>
      <c r="FW968" s="104"/>
      <c r="FX968" s="104"/>
      <c r="FY968" s="104"/>
      <c r="FZ968" s="104"/>
      <c r="GA968" s="104"/>
      <c r="GB968" s="104"/>
      <c r="GC968" s="104"/>
      <c r="GD968" s="104"/>
      <c r="GE968" s="104"/>
      <c r="GF968" s="104"/>
      <c r="GG968" s="104"/>
      <c r="GH968" s="104"/>
      <c r="GI968" s="104"/>
      <c r="GJ968" s="104"/>
      <c r="GK968" s="104"/>
      <c r="GL968" s="104"/>
      <c r="GM968" s="104"/>
      <c r="GN968" s="104"/>
      <c r="GO968" s="104"/>
      <c r="GP968" s="104"/>
      <c r="GQ968" s="104"/>
      <c r="GR968" s="104"/>
      <c r="GS968" s="104"/>
      <c r="GT968" s="104"/>
    </row>
    <row r="969" spans="8:202" s="6" customFormat="1">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c r="AJ969" s="104"/>
      <c r="AK969" s="104"/>
      <c r="AL969" s="104"/>
      <c r="AM969" s="104"/>
      <c r="AN969" s="104"/>
      <c r="AO969" s="104"/>
      <c r="AP969" s="104"/>
      <c r="AQ969" s="104"/>
      <c r="AR969" s="104"/>
      <c r="AS969" s="104"/>
      <c r="AT969" s="104"/>
      <c r="AU969" s="104"/>
      <c r="AV969" s="104"/>
      <c r="AW969" s="104"/>
      <c r="AX969" s="104"/>
      <c r="AY969" s="104"/>
      <c r="AZ969" s="104"/>
      <c r="BA969" s="104"/>
      <c r="BB969" s="104"/>
      <c r="BC969" s="104"/>
      <c r="BD969" s="104"/>
      <c r="BE969" s="104"/>
      <c r="BF969" s="104"/>
      <c r="BG969" s="104"/>
      <c r="BH969" s="104"/>
      <c r="BI969" s="104"/>
      <c r="BJ969" s="104"/>
      <c r="BK969" s="104"/>
      <c r="BL969" s="104"/>
      <c r="BM969" s="104"/>
      <c r="BN969" s="104"/>
      <c r="BO969" s="104"/>
      <c r="BP969" s="104"/>
      <c r="BQ969" s="104"/>
      <c r="BR969" s="104"/>
      <c r="BS969" s="104"/>
      <c r="BT969" s="104"/>
      <c r="BU969" s="104"/>
      <c r="BV969" s="104"/>
      <c r="BW969" s="104"/>
      <c r="BX969" s="104"/>
      <c r="BY969" s="104"/>
      <c r="BZ969" s="104"/>
      <c r="CA969" s="104"/>
      <c r="CB969" s="104"/>
      <c r="CC969" s="104"/>
      <c r="CD969" s="104"/>
      <c r="CE969" s="104"/>
      <c r="CF969" s="104"/>
      <c r="CG969" s="104"/>
      <c r="CH969" s="104"/>
      <c r="CI969" s="104"/>
      <c r="CJ969" s="104"/>
      <c r="CK969" s="104"/>
      <c r="CL969" s="104"/>
      <c r="CM969" s="104"/>
      <c r="CN969" s="104"/>
      <c r="CO969" s="104"/>
      <c r="CP969" s="104"/>
      <c r="CQ969" s="104"/>
      <c r="CR969" s="104"/>
      <c r="CS969" s="104"/>
      <c r="CT969" s="104"/>
      <c r="CU969" s="104"/>
      <c r="CV969" s="104"/>
      <c r="CW969" s="104"/>
      <c r="CX969" s="104"/>
      <c r="CY969" s="104"/>
      <c r="CZ969" s="104"/>
      <c r="DA969" s="104"/>
      <c r="DB969" s="104"/>
      <c r="DC969" s="104"/>
      <c r="DD969" s="104"/>
      <c r="DE969" s="104"/>
      <c r="DF969" s="104"/>
      <c r="DG969" s="104"/>
      <c r="DH969" s="104"/>
      <c r="DI969" s="104"/>
      <c r="DJ969" s="104"/>
      <c r="DK969" s="104"/>
      <c r="DL969" s="104"/>
      <c r="DM969" s="104"/>
      <c r="DN969" s="104"/>
      <c r="DO969" s="104"/>
      <c r="DP969" s="104"/>
      <c r="DQ969" s="104"/>
      <c r="DR969" s="104"/>
      <c r="DS969" s="104"/>
      <c r="DT969" s="104"/>
      <c r="DU969" s="104"/>
      <c r="DV969" s="104"/>
      <c r="DW969" s="104"/>
      <c r="DX969" s="104"/>
      <c r="DY969" s="104"/>
      <c r="DZ969" s="104"/>
      <c r="EA969" s="104"/>
      <c r="EB969" s="104"/>
      <c r="EC969" s="104"/>
      <c r="ED969" s="104"/>
      <c r="EE969" s="104"/>
      <c r="EF969" s="104"/>
      <c r="EG969" s="104"/>
      <c r="EH969" s="104"/>
      <c r="EI969" s="104"/>
      <c r="EJ969" s="104"/>
      <c r="EK969" s="104"/>
      <c r="EL969" s="104"/>
      <c r="EM969" s="104"/>
      <c r="EN969" s="104"/>
      <c r="EO969" s="104"/>
      <c r="EP969" s="104"/>
      <c r="EQ969" s="104"/>
      <c r="ER969" s="104"/>
      <c r="ES969" s="104"/>
      <c r="ET969" s="104"/>
      <c r="EU969" s="104"/>
      <c r="EV969" s="104"/>
      <c r="EW969" s="104"/>
      <c r="EX969" s="104"/>
      <c r="EY969" s="104"/>
      <c r="EZ969" s="104"/>
      <c r="FA969" s="104"/>
      <c r="FB969" s="104"/>
      <c r="FC969" s="104"/>
      <c r="FD969" s="104"/>
      <c r="FE969" s="104"/>
      <c r="FF969" s="104"/>
      <c r="FG969" s="104"/>
      <c r="FH969" s="104"/>
      <c r="FI969" s="104"/>
      <c r="FJ969" s="104"/>
      <c r="FK969" s="104"/>
      <c r="FL969" s="104"/>
      <c r="FM969" s="104"/>
      <c r="FN969" s="104"/>
      <c r="FO969" s="104"/>
      <c r="FP969" s="104"/>
      <c r="FQ969" s="104"/>
      <c r="FR969" s="104"/>
      <c r="FS969" s="104"/>
      <c r="FT969" s="104"/>
      <c r="FU969" s="104"/>
      <c r="FV969" s="104"/>
      <c r="FW969" s="104"/>
      <c r="FX969" s="104"/>
      <c r="FY969" s="104"/>
      <c r="FZ969" s="104"/>
      <c r="GA969" s="104"/>
      <c r="GB969" s="104"/>
      <c r="GC969" s="104"/>
      <c r="GD969" s="104"/>
      <c r="GE969" s="104"/>
      <c r="GF969" s="104"/>
      <c r="GG969" s="104"/>
      <c r="GH969" s="104"/>
      <c r="GI969" s="104"/>
      <c r="GJ969" s="104"/>
      <c r="GK969" s="104"/>
      <c r="GL969" s="104"/>
      <c r="GM969" s="104"/>
      <c r="GN969" s="104"/>
      <c r="GO969" s="104"/>
      <c r="GP969" s="104"/>
      <c r="GQ969" s="104"/>
      <c r="GR969" s="104"/>
      <c r="GS969" s="104"/>
      <c r="GT969" s="104"/>
    </row>
    <row r="970" spans="8:202" s="6" customFormat="1">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4"/>
      <c r="AT970" s="104"/>
      <c r="AU970" s="104"/>
      <c r="AV970" s="104"/>
      <c r="AW970" s="104"/>
      <c r="AX970" s="104"/>
      <c r="AY970" s="104"/>
      <c r="AZ970" s="104"/>
      <c r="BA970" s="104"/>
      <c r="BB970" s="104"/>
      <c r="BC970" s="104"/>
      <c r="BD970" s="104"/>
      <c r="BE970" s="104"/>
      <c r="BF970" s="104"/>
      <c r="BG970" s="104"/>
      <c r="BH970" s="104"/>
      <c r="BI970" s="104"/>
      <c r="BJ970" s="104"/>
      <c r="BK970" s="104"/>
      <c r="BL970" s="104"/>
      <c r="BM970" s="104"/>
      <c r="BN970" s="104"/>
      <c r="BO970" s="104"/>
      <c r="BP970" s="104"/>
      <c r="BQ970" s="104"/>
      <c r="BR970" s="104"/>
      <c r="BS970" s="104"/>
      <c r="BT970" s="104"/>
      <c r="BU970" s="104"/>
      <c r="BV970" s="104"/>
      <c r="BW970" s="104"/>
      <c r="BX970" s="104"/>
      <c r="BY970" s="104"/>
      <c r="BZ970" s="104"/>
      <c r="CA970" s="104"/>
      <c r="CB970" s="104"/>
      <c r="CC970" s="104"/>
      <c r="CD970" s="104"/>
      <c r="CE970" s="104"/>
      <c r="CF970" s="104"/>
      <c r="CG970" s="104"/>
      <c r="CH970" s="104"/>
      <c r="CI970" s="104"/>
      <c r="CJ970" s="104"/>
      <c r="CK970" s="104"/>
      <c r="CL970" s="104"/>
      <c r="CM970" s="104"/>
      <c r="CN970" s="104"/>
      <c r="CO970" s="104"/>
      <c r="CP970" s="104"/>
      <c r="CQ970" s="104"/>
      <c r="CR970" s="104"/>
      <c r="CS970" s="104"/>
      <c r="CT970" s="104"/>
      <c r="CU970" s="104"/>
      <c r="CV970" s="104"/>
      <c r="CW970" s="104"/>
      <c r="CX970" s="104"/>
      <c r="CY970" s="104"/>
      <c r="CZ970" s="104"/>
      <c r="DA970" s="104"/>
      <c r="DB970" s="104"/>
      <c r="DC970" s="104"/>
      <c r="DD970" s="104"/>
      <c r="DE970" s="104"/>
      <c r="DF970" s="104"/>
      <c r="DG970" s="104"/>
      <c r="DH970" s="104"/>
      <c r="DI970" s="104"/>
      <c r="DJ970" s="104"/>
      <c r="DK970" s="104"/>
      <c r="DL970" s="104"/>
      <c r="DM970" s="104"/>
      <c r="DN970" s="104"/>
      <c r="DO970" s="104"/>
      <c r="DP970" s="104"/>
      <c r="DQ970" s="104"/>
      <c r="DR970" s="104"/>
      <c r="DS970" s="104"/>
      <c r="DT970" s="104"/>
      <c r="DU970" s="104"/>
      <c r="DV970" s="104"/>
      <c r="DW970" s="104"/>
      <c r="DX970" s="104"/>
      <c r="DY970" s="104"/>
      <c r="DZ970" s="104"/>
      <c r="EA970" s="104"/>
      <c r="EB970" s="104"/>
      <c r="EC970" s="104"/>
      <c r="ED970" s="104"/>
      <c r="EE970" s="104"/>
      <c r="EF970" s="104"/>
      <c r="EG970" s="104"/>
      <c r="EH970" s="104"/>
      <c r="EI970" s="104"/>
      <c r="EJ970" s="104"/>
      <c r="EK970" s="104"/>
      <c r="EL970" s="104"/>
      <c r="EM970" s="104"/>
      <c r="EN970" s="104"/>
      <c r="EO970" s="104"/>
      <c r="EP970" s="104"/>
      <c r="EQ970" s="104"/>
      <c r="ER970" s="104"/>
      <c r="ES970" s="104"/>
      <c r="ET970" s="104"/>
      <c r="EU970" s="104"/>
      <c r="EV970" s="104"/>
      <c r="EW970" s="104"/>
      <c r="EX970" s="104"/>
      <c r="EY970" s="104"/>
      <c r="EZ970" s="104"/>
      <c r="FA970" s="104"/>
      <c r="FB970" s="104"/>
      <c r="FC970" s="104"/>
      <c r="FD970" s="104"/>
      <c r="FE970" s="104"/>
      <c r="FF970" s="104"/>
      <c r="FG970" s="104"/>
      <c r="FH970" s="104"/>
      <c r="FI970" s="104"/>
      <c r="FJ970" s="104"/>
      <c r="FK970" s="104"/>
      <c r="FL970" s="104"/>
      <c r="FM970" s="104"/>
      <c r="FN970" s="104"/>
      <c r="FO970" s="104"/>
      <c r="FP970" s="104"/>
      <c r="FQ970" s="104"/>
      <c r="FR970" s="104"/>
      <c r="FS970" s="104"/>
      <c r="FT970" s="104"/>
      <c r="FU970" s="104"/>
      <c r="FV970" s="104"/>
      <c r="FW970" s="104"/>
      <c r="FX970" s="104"/>
      <c r="FY970" s="104"/>
      <c r="FZ970" s="104"/>
      <c r="GA970" s="104"/>
      <c r="GB970" s="104"/>
      <c r="GC970" s="104"/>
      <c r="GD970" s="104"/>
      <c r="GE970" s="104"/>
      <c r="GF970" s="104"/>
      <c r="GG970" s="104"/>
      <c r="GH970" s="104"/>
      <c r="GI970" s="104"/>
      <c r="GJ970" s="104"/>
      <c r="GK970" s="104"/>
      <c r="GL970" s="104"/>
      <c r="GM970" s="104"/>
      <c r="GN970" s="104"/>
      <c r="GO970" s="104"/>
      <c r="GP970" s="104"/>
      <c r="GQ970" s="104"/>
      <c r="GR970" s="104"/>
      <c r="GS970" s="104"/>
      <c r="GT970" s="104"/>
    </row>
    <row r="971" spans="8:202" s="6" customFormat="1">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c r="AJ971" s="104"/>
      <c r="AK971" s="104"/>
      <c r="AL971" s="104"/>
      <c r="AM971" s="104"/>
      <c r="AN971" s="104"/>
      <c r="AO971" s="104"/>
      <c r="AP971" s="104"/>
      <c r="AQ971" s="104"/>
      <c r="AR971" s="104"/>
      <c r="AS971" s="104"/>
      <c r="AT971" s="104"/>
      <c r="AU971" s="104"/>
      <c r="AV971" s="104"/>
      <c r="AW971" s="104"/>
      <c r="AX971" s="104"/>
      <c r="AY971" s="104"/>
      <c r="AZ971" s="104"/>
      <c r="BA971" s="104"/>
      <c r="BB971" s="104"/>
      <c r="BC971" s="104"/>
      <c r="BD971" s="104"/>
      <c r="BE971" s="104"/>
      <c r="BF971" s="104"/>
      <c r="BG971" s="104"/>
      <c r="BH971" s="104"/>
      <c r="BI971" s="104"/>
      <c r="BJ971" s="104"/>
      <c r="BK971" s="104"/>
      <c r="BL971" s="104"/>
      <c r="BM971" s="104"/>
      <c r="BN971" s="104"/>
      <c r="BO971" s="104"/>
      <c r="BP971" s="104"/>
      <c r="BQ971" s="104"/>
      <c r="BR971" s="104"/>
      <c r="BS971" s="104"/>
      <c r="BT971" s="104"/>
      <c r="BU971" s="104"/>
      <c r="BV971" s="104"/>
      <c r="BW971" s="104"/>
      <c r="BX971" s="104"/>
      <c r="BY971" s="104"/>
      <c r="BZ971" s="104"/>
      <c r="CA971" s="104"/>
      <c r="CB971" s="104"/>
      <c r="CC971" s="104"/>
      <c r="CD971" s="104"/>
      <c r="CE971" s="104"/>
      <c r="CF971" s="104"/>
      <c r="CG971" s="104"/>
      <c r="CH971" s="104"/>
      <c r="CI971" s="104"/>
      <c r="CJ971" s="104"/>
      <c r="CK971" s="104"/>
      <c r="CL971" s="104"/>
      <c r="CM971" s="104"/>
      <c r="CN971" s="104"/>
      <c r="CO971" s="104"/>
      <c r="CP971" s="104"/>
      <c r="CQ971" s="104"/>
      <c r="CR971" s="104"/>
      <c r="CS971" s="104"/>
      <c r="CT971" s="104"/>
      <c r="CU971" s="104"/>
      <c r="CV971" s="104"/>
      <c r="CW971" s="104"/>
      <c r="CX971" s="104"/>
      <c r="CY971" s="104"/>
      <c r="CZ971" s="104"/>
      <c r="DA971" s="104"/>
      <c r="DB971" s="104"/>
      <c r="DC971" s="104"/>
      <c r="DD971" s="104"/>
      <c r="DE971" s="104"/>
      <c r="DF971" s="104"/>
      <c r="DG971" s="104"/>
      <c r="DH971" s="104"/>
      <c r="DI971" s="104"/>
      <c r="DJ971" s="104"/>
      <c r="DK971" s="104"/>
      <c r="DL971" s="104"/>
      <c r="DM971" s="104"/>
      <c r="DN971" s="104"/>
      <c r="DO971" s="104"/>
      <c r="DP971" s="104"/>
      <c r="DQ971" s="104"/>
      <c r="DR971" s="104"/>
      <c r="DS971" s="104"/>
      <c r="DT971" s="104"/>
      <c r="DU971" s="104"/>
      <c r="DV971" s="104"/>
      <c r="DW971" s="104"/>
      <c r="DX971" s="104"/>
      <c r="DY971" s="104"/>
      <c r="DZ971" s="104"/>
      <c r="EA971" s="104"/>
      <c r="EB971" s="104"/>
      <c r="EC971" s="104"/>
      <c r="ED971" s="104"/>
      <c r="EE971" s="104"/>
      <c r="EF971" s="104"/>
      <c r="EG971" s="104"/>
      <c r="EH971" s="104"/>
      <c r="EI971" s="104"/>
      <c r="EJ971" s="104"/>
      <c r="EK971" s="104"/>
      <c r="EL971" s="104"/>
      <c r="EM971" s="104"/>
      <c r="EN971" s="104"/>
      <c r="EO971" s="104"/>
      <c r="EP971" s="104"/>
      <c r="EQ971" s="104"/>
      <c r="ER971" s="104"/>
      <c r="ES971" s="104"/>
      <c r="ET971" s="104"/>
      <c r="EU971" s="104"/>
      <c r="EV971" s="104"/>
      <c r="EW971" s="104"/>
      <c r="EX971" s="104"/>
      <c r="EY971" s="104"/>
      <c r="EZ971" s="104"/>
      <c r="FA971" s="104"/>
      <c r="FB971" s="104"/>
      <c r="FC971" s="104"/>
      <c r="FD971" s="104"/>
      <c r="FE971" s="104"/>
      <c r="FF971" s="104"/>
      <c r="FG971" s="104"/>
      <c r="FH971" s="104"/>
      <c r="FI971" s="104"/>
      <c r="FJ971" s="104"/>
      <c r="FK971" s="104"/>
      <c r="FL971" s="104"/>
      <c r="FM971" s="104"/>
      <c r="FN971" s="104"/>
      <c r="FO971" s="104"/>
      <c r="FP971" s="104"/>
      <c r="FQ971" s="104"/>
      <c r="FR971" s="104"/>
      <c r="FS971" s="104"/>
      <c r="FT971" s="104"/>
      <c r="FU971" s="104"/>
      <c r="FV971" s="104"/>
      <c r="FW971" s="104"/>
      <c r="FX971" s="104"/>
      <c r="FY971" s="104"/>
      <c r="FZ971" s="104"/>
      <c r="GA971" s="104"/>
      <c r="GB971" s="104"/>
      <c r="GC971" s="104"/>
      <c r="GD971" s="104"/>
      <c r="GE971" s="104"/>
      <c r="GF971" s="104"/>
      <c r="GG971" s="104"/>
      <c r="GH971" s="104"/>
      <c r="GI971" s="104"/>
      <c r="GJ971" s="104"/>
      <c r="GK971" s="104"/>
      <c r="GL971" s="104"/>
      <c r="GM971" s="104"/>
      <c r="GN971" s="104"/>
      <c r="GO971" s="104"/>
      <c r="GP971" s="104"/>
      <c r="GQ971" s="104"/>
      <c r="GR971" s="104"/>
      <c r="GS971" s="104"/>
      <c r="GT971" s="104"/>
    </row>
    <row r="972" spans="8:202" s="6" customFormat="1">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4"/>
      <c r="AN972" s="104"/>
      <c r="AO972" s="104"/>
      <c r="AP972" s="104"/>
      <c r="AQ972" s="104"/>
      <c r="AR972" s="104"/>
      <c r="AS972" s="104"/>
      <c r="AT972" s="104"/>
      <c r="AU972" s="104"/>
      <c r="AV972" s="104"/>
      <c r="AW972" s="104"/>
      <c r="AX972" s="104"/>
      <c r="AY972" s="104"/>
      <c r="AZ972" s="104"/>
      <c r="BA972" s="104"/>
      <c r="BB972" s="104"/>
      <c r="BC972" s="104"/>
      <c r="BD972" s="104"/>
      <c r="BE972" s="104"/>
      <c r="BF972" s="104"/>
      <c r="BG972" s="104"/>
      <c r="BH972" s="104"/>
      <c r="BI972" s="104"/>
      <c r="BJ972" s="104"/>
      <c r="BK972" s="104"/>
      <c r="BL972" s="104"/>
      <c r="BM972" s="104"/>
      <c r="BN972" s="104"/>
      <c r="BO972" s="104"/>
      <c r="BP972" s="104"/>
      <c r="BQ972" s="104"/>
      <c r="BR972" s="104"/>
      <c r="BS972" s="104"/>
      <c r="BT972" s="104"/>
      <c r="BU972" s="104"/>
      <c r="BV972" s="104"/>
      <c r="BW972" s="104"/>
      <c r="BX972" s="104"/>
      <c r="BY972" s="104"/>
      <c r="BZ972" s="104"/>
      <c r="CA972" s="104"/>
      <c r="CB972" s="104"/>
      <c r="CC972" s="104"/>
      <c r="CD972" s="104"/>
      <c r="CE972" s="104"/>
      <c r="CF972" s="104"/>
      <c r="CG972" s="104"/>
      <c r="CH972" s="104"/>
      <c r="CI972" s="104"/>
      <c r="CJ972" s="104"/>
      <c r="CK972" s="104"/>
      <c r="CL972" s="104"/>
      <c r="CM972" s="104"/>
      <c r="CN972" s="104"/>
      <c r="CO972" s="104"/>
      <c r="CP972" s="104"/>
      <c r="CQ972" s="104"/>
      <c r="CR972" s="104"/>
      <c r="CS972" s="104"/>
      <c r="CT972" s="104"/>
      <c r="CU972" s="104"/>
      <c r="CV972" s="104"/>
      <c r="CW972" s="104"/>
      <c r="CX972" s="104"/>
      <c r="CY972" s="104"/>
      <c r="CZ972" s="104"/>
      <c r="DA972" s="104"/>
      <c r="DB972" s="104"/>
      <c r="DC972" s="104"/>
      <c r="DD972" s="104"/>
      <c r="DE972" s="104"/>
      <c r="DF972" s="104"/>
      <c r="DG972" s="104"/>
      <c r="DH972" s="104"/>
      <c r="DI972" s="104"/>
      <c r="DJ972" s="104"/>
      <c r="DK972" s="104"/>
      <c r="DL972" s="104"/>
      <c r="DM972" s="104"/>
      <c r="DN972" s="104"/>
      <c r="DO972" s="104"/>
      <c r="DP972" s="104"/>
      <c r="DQ972" s="104"/>
      <c r="DR972" s="104"/>
      <c r="DS972" s="104"/>
      <c r="DT972" s="104"/>
      <c r="DU972" s="104"/>
      <c r="DV972" s="104"/>
      <c r="DW972" s="104"/>
      <c r="DX972" s="104"/>
      <c r="DY972" s="104"/>
      <c r="DZ972" s="104"/>
      <c r="EA972" s="104"/>
      <c r="EB972" s="104"/>
      <c r="EC972" s="104"/>
      <c r="ED972" s="104"/>
      <c r="EE972" s="104"/>
      <c r="EF972" s="104"/>
      <c r="EG972" s="104"/>
      <c r="EH972" s="104"/>
      <c r="EI972" s="104"/>
      <c r="EJ972" s="104"/>
      <c r="EK972" s="104"/>
      <c r="EL972" s="104"/>
      <c r="EM972" s="104"/>
      <c r="EN972" s="104"/>
      <c r="EO972" s="104"/>
      <c r="EP972" s="104"/>
      <c r="EQ972" s="104"/>
      <c r="ER972" s="104"/>
      <c r="ES972" s="104"/>
      <c r="ET972" s="104"/>
      <c r="EU972" s="104"/>
      <c r="EV972" s="104"/>
      <c r="EW972" s="104"/>
      <c r="EX972" s="104"/>
      <c r="EY972" s="104"/>
      <c r="EZ972" s="104"/>
      <c r="FA972" s="104"/>
      <c r="FB972" s="104"/>
      <c r="FC972" s="104"/>
      <c r="FD972" s="104"/>
      <c r="FE972" s="104"/>
      <c r="FF972" s="104"/>
      <c r="FG972" s="104"/>
      <c r="FH972" s="104"/>
      <c r="FI972" s="104"/>
      <c r="FJ972" s="104"/>
      <c r="FK972" s="104"/>
      <c r="FL972" s="104"/>
      <c r="FM972" s="104"/>
      <c r="FN972" s="104"/>
      <c r="FO972" s="104"/>
      <c r="FP972" s="104"/>
      <c r="FQ972" s="104"/>
      <c r="FR972" s="104"/>
      <c r="FS972" s="104"/>
      <c r="FT972" s="104"/>
      <c r="FU972" s="104"/>
      <c r="FV972" s="104"/>
      <c r="FW972" s="104"/>
      <c r="FX972" s="104"/>
      <c r="FY972" s="104"/>
      <c r="FZ972" s="104"/>
      <c r="GA972" s="104"/>
      <c r="GB972" s="104"/>
      <c r="GC972" s="104"/>
      <c r="GD972" s="104"/>
      <c r="GE972" s="104"/>
      <c r="GF972" s="104"/>
      <c r="GG972" s="104"/>
      <c r="GH972" s="104"/>
      <c r="GI972" s="104"/>
      <c r="GJ972" s="104"/>
      <c r="GK972" s="104"/>
      <c r="GL972" s="104"/>
      <c r="GM972" s="104"/>
      <c r="GN972" s="104"/>
      <c r="GO972" s="104"/>
      <c r="GP972" s="104"/>
      <c r="GQ972" s="104"/>
      <c r="GR972" s="104"/>
      <c r="GS972" s="104"/>
      <c r="GT972" s="104"/>
    </row>
    <row r="973" spans="8:202" s="6" customFormat="1">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c r="AJ973" s="104"/>
      <c r="AK973" s="104"/>
      <c r="AL973" s="104"/>
      <c r="AM973" s="104"/>
      <c r="AN973" s="104"/>
      <c r="AO973" s="104"/>
      <c r="AP973" s="104"/>
      <c r="AQ973" s="104"/>
      <c r="AR973" s="104"/>
      <c r="AS973" s="104"/>
      <c r="AT973" s="104"/>
      <c r="AU973" s="104"/>
      <c r="AV973" s="104"/>
      <c r="AW973" s="104"/>
      <c r="AX973" s="104"/>
      <c r="AY973" s="104"/>
      <c r="AZ973" s="104"/>
      <c r="BA973" s="104"/>
      <c r="BB973" s="104"/>
      <c r="BC973" s="104"/>
      <c r="BD973" s="104"/>
      <c r="BE973" s="104"/>
      <c r="BF973" s="104"/>
      <c r="BG973" s="104"/>
      <c r="BH973" s="104"/>
      <c r="BI973" s="104"/>
      <c r="BJ973" s="104"/>
      <c r="BK973" s="104"/>
      <c r="BL973" s="104"/>
      <c r="BM973" s="104"/>
      <c r="BN973" s="104"/>
      <c r="BO973" s="104"/>
      <c r="BP973" s="104"/>
      <c r="BQ973" s="104"/>
      <c r="BR973" s="104"/>
      <c r="BS973" s="104"/>
      <c r="BT973" s="104"/>
      <c r="BU973" s="104"/>
      <c r="BV973" s="104"/>
      <c r="BW973" s="104"/>
      <c r="BX973" s="104"/>
      <c r="BY973" s="104"/>
      <c r="BZ973" s="104"/>
      <c r="CA973" s="104"/>
      <c r="CB973" s="104"/>
      <c r="CC973" s="104"/>
      <c r="CD973" s="104"/>
      <c r="CE973" s="104"/>
      <c r="CF973" s="104"/>
      <c r="CG973" s="104"/>
      <c r="CH973" s="104"/>
      <c r="CI973" s="104"/>
      <c r="CJ973" s="104"/>
      <c r="CK973" s="104"/>
      <c r="CL973" s="104"/>
      <c r="CM973" s="104"/>
      <c r="CN973" s="104"/>
      <c r="CO973" s="104"/>
      <c r="CP973" s="104"/>
      <c r="CQ973" s="104"/>
      <c r="CR973" s="104"/>
      <c r="CS973" s="104"/>
      <c r="CT973" s="104"/>
      <c r="CU973" s="104"/>
      <c r="CV973" s="104"/>
      <c r="CW973" s="104"/>
      <c r="CX973" s="104"/>
      <c r="CY973" s="104"/>
      <c r="CZ973" s="104"/>
      <c r="DA973" s="104"/>
      <c r="DB973" s="104"/>
      <c r="DC973" s="104"/>
      <c r="DD973" s="104"/>
      <c r="DE973" s="104"/>
      <c r="DF973" s="104"/>
      <c r="DG973" s="104"/>
      <c r="DH973" s="104"/>
      <c r="DI973" s="104"/>
      <c r="DJ973" s="104"/>
      <c r="DK973" s="104"/>
      <c r="DL973" s="104"/>
      <c r="DM973" s="104"/>
      <c r="DN973" s="104"/>
      <c r="DO973" s="104"/>
      <c r="DP973" s="104"/>
      <c r="DQ973" s="104"/>
      <c r="DR973" s="104"/>
      <c r="DS973" s="104"/>
      <c r="DT973" s="104"/>
      <c r="DU973" s="104"/>
      <c r="DV973" s="104"/>
      <c r="DW973" s="104"/>
      <c r="DX973" s="104"/>
      <c r="DY973" s="104"/>
      <c r="DZ973" s="104"/>
      <c r="EA973" s="104"/>
      <c r="EB973" s="104"/>
      <c r="EC973" s="104"/>
      <c r="ED973" s="104"/>
      <c r="EE973" s="104"/>
      <c r="EF973" s="104"/>
      <c r="EG973" s="104"/>
      <c r="EH973" s="104"/>
      <c r="EI973" s="104"/>
      <c r="EJ973" s="104"/>
      <c r="EK973" s="104"/>
      <c r="EL973" s="104"/>
      <c r="EM973" s="104"/>
      <c r="EN973" s="104"/>
      <c r="EO973" s="104"/>
      <c r="EP973" s="104"/>
      <c r="EQ973" s="104"/>
      <c r="ER973" s="104"/>
      <c r="ES973" s="104"/>
      <c r="ET973" s="104"/>
      <c r="EU973" s="104"/>
      <c r="EV973" s="104"/>
      <c r="EW973" s="104"/>
      <c r="EX973" s="104"/>
      <c r="EY973" s="104"/>
      <c r="EZ973" s="104"/>
      <c r="FA973" s="104"/>
      <c r="FB973" s="104"/>
      <c r="FC973" s="104"/>
      <c r="FD973" s="104"/>
      <c r="FE973" s="104"/>
      <c r="FF973" s="104"/>
      <c r="FG973" s="104"/>
      <c r="FH973" s="104"/>
      <c r="FI973" s="104"/>
      <c r="FJ973" s="104"/>
      <c r="FK973" s="104"/>
      <c r="FL973" s="104"/>
      <c r="FM973" s="104"/>
      <c r="FN973" s="104"/>
      <c r="FO973" s="104"/>
      <c r="FP973" s="104"/>
      <c r="FQ973" s="104"/>
      <c r="FR973" s="104"/>
      <c r="FS973" s="104"/>
      <c r="FT973" s="104"/>
      <c r="FU973" s="104"/>
      <c r="FV973" s="104"/>
      <c r="FW973" s="104"/>
      <c r="FX973" s="104"/>
      <c r="FY973" s="104"/>
      <c r="FZ973" s="104"/>
      <c r="GA973" s="104"/>
      <c r="GB973" s="104"/>
      <c r="GC973" s="104"/>
      <c r="GD973" s="104"/>
      <c r="GE973" s="104"/>
      <c r="GF973" s="104"/>
      <c r="GG973" s="104"/>
      <c r="GH973" s="104"/>
      <c r="GI973" s="104"/>
      <c r="GJ973" s="104"/>
      <c r="GK973" s="104"/>
      <c r="GL973" s="104"/>
      <c r="GM973" s="104"/>
      <c r="GN973" s="104"/>
      <c r="GO973" s="104"/>
      <c r="GP973" s="104"/>
      <c r="GQ973" s="104"/>
      <c r="GR973" s="104"/>
      <c r="GS973" s="104"/>
      <c r="GT973" s="104"/>
    </row>
    <row r="974" spans="8:202" s="6" customFormat="1">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104"/>
      <c r="AL974" s="104"/>
      <c r="AM974" s="104"/>
      <c r="AN974" s="104"/>
      <c r="AO974" s="104"/>
      <c r="AP974" s="104"/>
      <c r="AQ974" s="104"/>
      <c r="AR974" s="104"/>
      <c r="AS974" s="104"/>
      <c r="AT974" s="104"/>
      <c r="AU974" s="104"/>
      <c r="AV974" s="104"/>
      <c r="AW974" s="104"/>
      <c r="AX974" s="104"/>
      <c r="AY974" s="104"/>
      <c r="AZ974" s="104"/>
      <c r="BA974" s="104"/>
      <c r="BB974" s="104"/>
      <c r="BC974" s="104"/>
      <c r="BD974" s="104"/>
      <c r="BE974" s="104"/>
      <c r="BF974" s="104"/>
      <c r="BG974" s="104"/>
      <c r="BH974" s="104"/>
      <c r="BI974" s="104"/>
      <c r="BJ974" s="104"/>
      <c r="BK974" s="104"/>
      <c r="BL974" s="104"/>
      <c r="BM974" s="104"/>
      <c r="BN974" s="104"/>
      <c r="BO974" s="104"/>
      <c r="BP974" s="104"/>
      <c r="BQ974" s="104"/>
      <c r="BR974" s="104"/>
      <c r="BS974" s="104"/>
      <c r="BT974" s="104"/>
      <c r="BU974" s="104"/>
      <c r="BV974" s="104"/>
      <c r="BW974" s="104"/>
      <c r="BX974" s="104"/>
      <c r="BY974" s="104"/>
      <c r="BZ974" s="104"/>
      <c r="CA974" s="104"/>
      <c r="CB974" s="104"/>
      <c r="CC974" s="104"/>
      <c r="CD974" s="104"/>
      <c r="CE974" s="104"/>
      <c r="CF974" s="104"/>
      <c r="CG974" s="104"/>
      <c r="CH974" s="104"/>
      <c r="CI974" s="104"/>
      <c r="CJ974" s="104"/>
      <c r="CK974" s="104"/>
      <c r="CL974" s="104"/>
      <c r="CM974" s="104"/>
      <c r="CN974" s="104"/>
      <c r="CO974" s="104"/>
      <c r="CP974" s="104"/>
      <c r="CQ974" s="104"/>
      <c r="CR974" s="104"/>
      <c r="CS974" s="104"/>
      <c r="CT974" s="104"/>
      <c r="CU974" s="104"/>
      <c r="CV974" s="104"/>
      <c r="CW974" s="104"/>
      <c r="CX974" s="104"/>
      <c r="CY974" s="104"/>
      <c r="CZ974" s="104"/>
      <c r="DA974" s="104"/>
      <c r="DB974" s="104"/>
      <c r="DC974" s="104"/>
      <c r="DD974" s="104"/>
      <c r="DE974" s="104"/>
      <c r="DF974" s="104"/>
      <c r="DG974" s="104"/>
      <c r="DH974" s="104"/>
      <c r="DI974" s="104"/>
      <c r="DJ974" s="104"/>
      <c r="DK974" s="104"/>
      <c r="DL974" s="104"/>
      <c r="DM974" s="104"/>
      <c r="DN974" s="104"/>
      <c r="DO974" s="104"/>
      <c r="DP974" s="104"/>
      <c r="DQ974" s="104"/>
      <c r="DR974" s="104"/>
      <c r="DS974" s="104"/>
      <c r="DT974" s="104"/>
      <c r="DU974" s="104"/>
      <c r="DV974" s="104"/>
      <c r="DW974" s="104"/>
      <c r="DX974" s="104"/>
      <c r="DY974" s="104"/>
      <c r="DZ974" s="104"/>
      <c r="EA974" s="104"/>
      <c r="EB974" s="104"/>
      <c r="EC974" s="104"/>
      <c r="ED974" s="104"/>
      <c r="EE974" s="104"/>
      <c r="EF974" s="104"/>
      <c r="EG974" s="104"/>
      <c r="EH974" s="104"/>
      <c r="EI974" s="104"/>
      <c r="EJ974" s="104"/>
      <c r="EK974" s="104"/>
      <c r="EL974" s="104"/>
      <c r="EM974" s="104"/>
      <c r="EN974" s="104"/>
      <c r="EO974" s="104"/>
      <c r="EP974" s="104"/>
      <c r="EQ974" s="104"/>
      <c r="ER974" s="104"/>
      <c r="ES974" s="104"/>
      <c r="ET974" s="104"/>
      <c r="EU974" s="104"/>
      <c r="EV974" s="104"/>
      <c r="EW974" s="104"/>
      <c r="EX974" s="104"/>
      <c r="EY974" s="104"/>
      <c r="EZ974" s="104"/>
      <c r="FA974" s="104"/>
      <c r="FB974" s="104"/>
      <c r="FC974" s="104"/>
      <c r="FD974" s="104"/>
      <c r="FE974" s="104"/>
      <c r="FF974" s="104"/>
      <c r="FG974" s="104"/>
      <c r="FH974" s="104"/>
      <c r="FI974" s="104"/>
      <c r="FJ974" s="104"/>
      <c r="FK974" s="104"/>
      <c r="FL974" s="104"/>
      <c r="FM974" s="104"/>
      <c r="FN974" s="104"/>
      <c r="FO974" s="104"/>
      <c r="FP974" s="104"/>
      <c r="FQ974" s="104"/>
      <c r="FR974" s="104"/>
      <c r="FS974" s="104"/>
      <c r="FT974" s="104"/>
      <c r="FU974" s="104"/>
      <c r="FV974" s="104"/>
      <c r="FW974" s="104"/>
      <c r="FX974" s="104"/>
      <c r="FY974" s="104"/>
      <c r="FZ974" s="104"/>
      <c r="GA974" s="104"/>
      <c r="GB974" s="104"/>
      <c r="GC974" s="104"/>
      <c r="GD974" s="104"/>
      <c r="GE974" s="104"/>
      <c r="GF974" s="104"/>
      <c r="GG974" s="104"/>
      <c r="GH974" s="104"/>
      <c r="GI974" s="104"/>
      <c r="GJ974" s="104"/>
      <c r="GK974" s="104"/>
      <c r="GL974" s="104"/>
      <c r="GM974" s="104"/>
      <c r="GN974" s="104"/>
      <c r="GO974" s="104"/>
      <c r="GP974" s="104"/>
      <c r="GQ974" s="104"/>
      <c r="GR974" s="104"/>
      <c r="GS974" s="104"/>
      <c r="GT974" s="104"/>
    </row>
    <row r="975" spans="8:202" s="6" customFormat="1">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c r="AJ975" s="104"/>
      <c r="AK975" s="104"/>
      <c r="AL975" s="104"/>
      <c r="AM975" s="104"/>
      <c r="AN975" s="104"/>
      <c r="AO975" s="104"/>
      <c r="AP975" s="104"/>
      <c r="AQ975" s="104"/>
      <c r="AR975" s="104"/>
      <c r="AS975" s="104"/>
      <c r="AT975" s="104"/>
      <c r="AU975" s="104"/>
      <c r="AV975" s="104"/>
      <c r="AW975" s="104"/>
      <c r="AX975" s="104"/>
      <c r="AY975" s="104"/>
      <c r="AZ975" s="104"/>
      <c r="BA975" s="104"/>
      <c r="BB975" s="104"/>
      <c r="BC975" s="104"/>
      <c r="BD975" s="104"/>
      <c r="BE975" s="104"/>
      <c r="BF975" s="104"/>
      <c r="BG975" s="104"/>
      <c r="BH975" s="104"/>
      <c r="BI975" s="104"/>
      <c r="BJ975" s="104"/>
      <c r="BK975" s="104"/>
      <c r="BL975" s="104"/>
      <c r="BM975" s="104"/>
      <c r="BN975" s="104"/>
      <c r="BO975" s="104"/>
      <c r="BP975" s="104"/>
      <c r="BQ975" s="104"/>
      <c r="BR975" s="104"/>
      <c r="BS975" s="104"/>
      <c r="BT975" s="104"/>
      <c r="BU975" s="104"/>
      <c r="BV975" s="104"/>
      <c r="BW975" s="104"/>
      <c r="BX975" s="104"/>
      <c r="BY975" s="104"/>
      <c r="BZ975" s="104"/>
      <c r="CA975" s="104"/>
      <c r="CB975" s="104"/>
      <c r="CC975" s="104"/>
      <c r="CD975" s="104"/>
      <c r="CE975" s="104"/>
      <c r="CF975" s="104"/>
      <c r="CG975" s="104"/>
      <c r="CH975" s="104"/>
      <c r="CI975" s="104"/>
      <c r="CJ975" s="104"/>
      <c r="CK975" s="104"/>
      <c r="CL975" s="104"/>
      <c r="CM975" s="104"/>
      <c r="CN975" s="104"/>
      <c r="CO975" s="104"/>
      <c r="CP975" s="104"/>
      <c r="CQ975" s="104"/>
      <c r="CR975" s="104"/>
      <c r="CS975" s="104"/>
      <c r="CT975" s="104"/>
      <c r="CU975" s="104"/>
      <c r="CV975" s="104"/>
      <c r="CW975" s="104"/>
      <c r="CX975" s="104"/>
      <c r="CY975" s="104"/>
      <c r="CZ975" s="104"/>
      <c r="DA975" s="104"/>
      <c r="DB975" s="104"/>
      <c r="DC975" s="104"/>
      <c r="DD975" s="104"/>
      <c r="DE975" s="104"/>
      <c r="DF975" s="104"/>
      <c r="DG975" s="104"/>
      <c r="DH975" s="104"/>
      <c r="DI975" s="104"/>
      <c r="DJ975" s="104"/>
      <c r="DK975" s="104"/>
      <c r="DL975" s="104"/>
      <c r="DM975" s="104"/>
      <c r="DN975" s="104"/>
      <c r="DO975" s="104"/>
      <c r="DP975" s="104"/>
      <c r="DQ975" s="104"/>
      <c r="DR975" s="104"/>
      <c r="DS975" s="104"/>
      <c r="DT975" s="104"/>
      <c r="DU975" s="104"/>
      <c r="DV975" s="104"/>
      <c r="DW975" s="104"/>
      <c r="DX975" s="104"/>
      <c r="DY975" s="104"/>
      <c r="DZ975" s="104"/>
      <c r="EA975" s="104"/>
      <c r="EB975" s="104"/>
      <c r="EC975" s="104"/>
      <c r="ED975" s="104"/>
      <c r="EE975" s="104"/>
      <c r="EF975" s="104"/>
      <c r="EG975" s="104"/>
      <c r="EH975" s="104"/>
      <c r="EI975" s="104"/>
      <c r="EJ975" s="104"/>
      <c r="EK975" s="104"/>
      <c r="EL975" s="104"/>
      <c r="EM975" s="104"/>
      <c r="EN975" s="104"/>
      <c r="EO975" s="104"/>
      <c r="EP975" s="104"/>
      <c r="EQ975" s="104"/>
      <c r="ER975" s="104"/>
      <c r="ES975" s="104"/>
      <c r="ET975" s="104"/>
      <c r="EU975" s="104"/>
      <c r="EV975" s="104"/>
      <c r="EW975" s="104"/>
      <c r="EX975" s="104"/>
      <c r="EY975" s="104"/>
      <c r="EZ975" s="104"/>
      <c r="FA975" s="104"/>
      <c r="FB975" s="104"/>
      <c r="FC975" s="104"/>
      <c r="FD975" s="104"/>
      <c r="FE975" s="104"/>
      <c r="FF975" s="104"/>
      <c r="FG975" s="104"/>
      <c r="FH975" s="104"/>
      <c r="FI975" s="104"/>
      <c r="FJ975" s="104"/>
      <c r="FK975" s="104"/>
      <c r="FL975" s="104"/>
      <c r="FM975" s="104"/>
      <c r="FN975" s="104"/>
      <c r="FO975" s="104"/>
      <c r="FP975" s="104"/>
      <c r="FQ975" s="104"/>
      <c r="FR975" s="104"/>
      <c r="FS975" s="104"/>
      <c r="FT975" s="104"/>
      <c r="FU975" s="104"/>
      <c r="FV975" s="104"/>
      <c r="FW975" s="104"/>
      <c r="FX975" s="104"/>
      <c r="FY975" s="104"/>
      <c r="FZ975" s="104"/>
      <c r="GA975" s="104"/>
      <c r="GB975" s="104"/>
      <c r="GC975" s="104"/>
      <c r="GD975" s="104"/>
      <c r="GE975" s="104"/>
      <c r="GF975" s="104"/>
      <c r="GG975" s="104"/>
      <c r="GH975" s="104"/>
      <c r="GI975" s="104"/>
      <c r="GJ975" s="104"/>
      <c r="GK975" s="104"/>
      <c r="GL975" s="104"/>
      <c r="GM975" s="104"/>
      <c r="GN975" s="104"/>
      <c r="GO975" s="104"/>
      <c r="GP975" s="104"/>
      <c r="GQ975" s="104"/>
      <c r="GR975" s="104"/>
      <c r="GS975" s="104"/>
      <c r="GT975" s="104"/>
    </row>
    <row r="976" spans="8:202" s="6" customFormat="1">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c r="AJ976" s="104"/>
      <c r="AK976" s="104"/>
      <c r="AL976" s="104"/>
      <c r="AM976" s="104"/>
      <c r="AN976" s="104"/>
      <c r="AO976" s="104"/>
      <c r="AP976" s="104"/>
      <c r="AQ976" s="104"/>
      <c r="AR976" s="104"/>
      <c r="AS976" s="104"/>
      <c r="AT976" s="104"/>
      <c r="AU976" s="104"/>
      <c r="AV976" s="104"/>
      <c r="AW976" s="104"/>
      <c r="AX976" s="104"/>
      <c r="AY976" s="104"/>
      <c r="AZ976" s="104"/>
      <c r="BA976" s="104"/>
      <c r="BB976" s="104"/>
      <c r="BC976" s="104"/>
      <c r="BD976" s="104"/>
      <c r="BE976" s="104"/>
      <c r="BF976" s="104"/>
      <c r="BG976" s="104"/>
      <c r="BH976" s="104"/>
      <c r="BI976" s="104"/>
      <c r="BJ976" s="104"/>
      <c r="BK976" s="104"/>
      <c r="BL976" s="104"/>
      <c r="BM976" s="104"/>
      <c r="BN976" s="104"/>
      <c r="BO976" s="104"/>
      <c r="BP976" s="104"/>
      <c r="BQ976" s="104"/>
      <c r="BR976" s="104"/>
      <c r="BS976" s="104"/>
      <c r="BT976" s="104"/>
      <c r="BU976" s="104"/>
      <c r="BV976" s="104"/>
      <c r="BW976" s="104"/>
      <c r="BX976" s="104"/>
      <c r="BY976" s="104"/>
      <c r="BZ976" s="104"/>
      <c r="CA976" s="104"/>
      <c r="CB976" s="104"/>
      <c r="CC976" s="104"/>
      <c r="CD976" s="104"/>
      <c r="CE976" s="104"/>
      <c r="CF976" s="104"/>
      <c r="CG976" s="104"/>
      <c r="CH976" s="104"/>
      <c r="CI976" s="104"/>
      <c r="CJ976" s="104"/>
      <c r="CK976" s="104"/>
      <c r="CL976" s="104"/>
      <c r="CM976" s="104"/>
      <c r="CN976" s="104"/>
      <c r="CO976" s="104"/>
      <c r="CP976" s="104"/>
      <c r="CQ976" s="104"/>
      <c r="CR976" s="104"/>
      <c r="CS976" s="104"/>
      <c r="CT976" s="104"/>
      <c r="CU976" s="104"/>
      <c r="CV976" s="104"/>
      <c r="CW976" s="104"/>
      <c r="CX976" s="104"/>
      <c r="CY976" s="104"/>
      <c r="CZ976" s="104"/>
      <c r="DA976" s="104"/>
      <c r="DB976" s="104"/>
      <c r="DC976" s="104"/>
      <c r="DD976" s="104"/>
      <c r="DE976" s="104"/>
      <c r="DF976" s="104"/>
      <c r="DG976" s="104"/>
      <c r="DH976" s="104"/>
      <c r="DI976" s="104"/>
      <c r="DJ976" s="104"/>
      <c r="DK976" s="104"/>
      <c r="DL976" s="104"/>
      <c r="DM976" s="104"/>
      <c r="DN976" s="104"/>
      <c r="DO976" s="104"/>
      <c r="DP976" s="104"/>
      <c r="DQ976" s="104"/>
      <c r="DR976" s="104"/>
      <c r="DS976" s="104"/>
      <c r="DT976" s="104"/>
      <c r="DU976" s="104"/>
      <c r="DV976" s="104"/>
      <c r="DW976" s="104"/>
      <c r="DX976" s="104"/>
      <c r="DY976" s="104"/>
      <c r="DZ976" s="104"/>
      <c r="EA976" s="104"/>
      <c r="EB976" s="104"/>
      <c r="EC976" s="104"/>
      <c r="ED976" s="104"/>
      <c r="EE976" s="104"/>
      <c r="EF976" s="104"/>
      <c r="EG976" s="104"/>
      <c r="EH976" s="104"/>
      <c r="EI976" s="104"/>
      <c r="EJ976" s="104"/>
      <c r="EK976" s="104"/>
      <c r="EL976" s="104"/>
      <c r="EM976" s="104"/>
      <c r="EN976" s="104"/>
      <c r="EO976" s="104"/>
      <c r="EP976" s="104"/>
      <c r="EQ976" s="104"/>
      <c r="ER976" s="104"/>
      <c r="ES976" s="104"/>
      <c r="ET976" s="104"/>
      <c r="EU976" s="104"/>
      <c r="EV976" s="104"/>
      <c r="EW976" s="104"/>
      <c r="EX976" s="104"/>
      <c r="EY976" s="104"/>
      <c r="EZ976" s="104"/>
      <c r="FA976" s="104"/>
      <c r="FB976" s="104"/>
      <c r="FC976" s="104"/>
      <c r="FD976" s="104"/>
      <c r="FE976" s="104"/>
      <c r="FF976" s="104"/>
      <c r="FG976" s="104"/>
      <c r="FH976" s="104"/>
      <c r="FI976" s="104"/>
      <c r="FJ976" s="104"/>
      <c r="FK976" s="104"/>
      <c r="FL976" s="104"/>
      <c r="FM976" s="104"/>
      <c r="FN976" s="104"/>
      <c r="FO976" s="104"/>
      <c r="FP976" s="104"/>
      <c r="FQ976" s="104"/>
      <c r="FR976" s="104"/>
      <c r="FS976" s="104"/>
      <c r="FT976" s="104"/>
      <c r="FU976" s="104"/>
      <c r="FV976" s="104"/>
      <c r="FW976" s="104"/>
      <c r="FX976" s="104"/>
      <c r="FY976" s="104"/>
      <c r="FZ976" s="104"/>
      <c r="GA976" s="104"/>
      <c r="GB976" s="104"/>
      <c r="GC976" s="104"/>
      <c r="GD976" s="104"/>
      <c r="GE976" s="104"/>
      <c r="GF976" s="104"/>
      <c r="GG976" s="104"/>
      <c r="GH976" s="104"/>
      <c r="GI976" s="104"/>
      <c r="GJ976" s="104"/>
      <c r="GK976" s="104"/>
      <c r="GL976" s="104"/>
      <c r="GM976" s="104"/>
      <c r="GN976" s="104"/>
      <c r="GO976" s="104"/>
      <c r="GP976" s="104"/>
      <c r="GQ976" s="104"/>
      <c r="GR976" s="104"/>
      <c r="GS976" s="104"/>
      <c r="GT976" s="104"/>
    </row>
    <row r="977" spans="8:202" s="6" customFormat="1">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c r="AJ977" s="104"/>
      <c r="AK977" s="104"/>
      <c r="AL977" s="104"/>
      <c r="AM977" s="104"/>
      <c r="AN977" s="104"/>
      <c r="AO977" s="104"/>
      <c r="AP977" s="104"/>
      <c r="AQ977" s="104"/>
      <c r="AR977" s="104"/>
      <c r="AS977" s="104"/>
      <c r="AT977" s="104"/>
      <c r="AU977" s="104"/>
      <c r="AV977" s="104"/>
      <c r="AW977" s="104"/>
      <c r="AX977" s="104"/>
      <c r="AY977" s="104"/>
      <c r="AZ977" s="104"/>
      <c r="BA977" s="104"/>
      <c r="BB977" s="104"/>
      <c r="BC977" s="104"/>
      <c r="BD977" s="104"/>
      <c r="BE977" s="104"/>
      <c r="BF977" s="104"/>
      <c r="BG977" s="104"/>
      <c r="BH977" s="104"/>
      <c r="BI977" s="104"/>
      <c r="BJ977" s="104"/>
      <c r="BK977" s="104"/>
      <c r="BL977" s="104"/>
      <c r="BM977" s="104"/>
      <c r="BN977" s="104"/>
      <c r="BO977" s="104"/>
      <c r="BP977" s="104"/>
      <c r="BQ977" s="104"/>
      <c r="BR977" s="104"/>
      <c r="BS977" s="104"/>
      <c r="BT977" s="104"/>
      <c r="BU977" s="104"/>
      <c r="BV977" s="104"/>
      <c r="BW977" s="104"/>
      <c r="BX977" s="104"/>
      <c r="BY977" s="104"/>
      <c r="BZ977" s="104"/>
      <c r="CA977" s="104"/>
      <c r="CB977" s="104"/>
      <c r="CC977" s="104"/>
      <c r="CD977" s="104"/>
      <c r="CE977" s="104"/>
      <c r="CF977" s="104"/>
      <c r="CG977" s="104"/>
      <c r="CH977" s="104"/>
      <c r="CI977" s="104"/>
      <c r="CJ977" s="104"/>
      <c r="CK977" s="104"/>
      <c r="CL977" s="104"/>
      <c r="CM977" s="104"/>
      <c r="CN977" s="104"/>
      <c r="CO977" s="104"/>
      <c r="CP977" s="104"/>
      <c r="CQ977" s="104"/>
      <c r="CR977" s="104"/>
      <c r="CS977" s="104"/>
      <c r="CT977" s="104"/>
      <c r="CU977" s="104"/>
      <c r="CV977" s="104"/>
      <c r="CW977" s="104"/>
      <c r="CX977" s="104"/>
      <c r="CY977" s="104"/>
      <c r="CZ977" s="104"/>
      <c r="DA977" s="104"/>
      <c r="DB977" s="104"/>
      <c r="DC977" s="104"/>
      <c r="DD977" s="104"/>
      <c r="DE977" s="104"/>
      <c r="DF977" s="104"/>
      <c r="DG977" s="104"/>
      <c r="DH977" s="104"/>
      <c r="DI977" s="104"/>
      <c r="DJ977" s="104"/>
      <c r="DK977" s="104"/>
      <c r="DL977" s="104"/>
      <c r="DM977" s="104"/>
      <c r="DN977" s="104"/>
      <c r="DO977" s="104"/>
      <c r="DP977" s="104"/>
      <c r="DQ977" s="104"/>
      <c r="DR977" s="104"/>
      <c r="DS977" s="104"/>
      <c r="DT977" s="104"/>
      <c r="DU977" s="104"/>
      <c r="DV977" s="104"/>
      <c r="DW977" s="104"/>
      <c r="DX977" s="104"/>
      <c r="DY977" s="104"/>
      <c r="DZ977" s="104"/>
      <c r="EA977" s="104"/>
      <c r="EB977" s="104"/>
      <c r="EC977" s="104"/>
      <c r="ED977" s="104"/>
      <c r="EE977" s="104"/>
      <c r="EF977" s="104"/>
      <c r="EG977" s="104"/>
      <c r="EH977" s="104"/>
      <c r="EI977" s="104"/>
      <c r="EJ977" s="104"/>
      <c r="EK977" s="104"/>
      <c r="EL977" s="104"/>
      <c r="EM977" s="104"/>
      <c r="EN977" s="104"/>
      <c r="EO977" s="104"/>
      <c r="EP977" s="104"/>
      <c r="EQ977" s="104"/>
      <c r="ER977" s="104"/>
      <c r="ES977" s="104"/>
      <c r="ET977" s="104"/>
      <c r="EU977" s="104"/>
      <c r="EV977" s="104"/>
      <c r="EW977" s="104"/>
      <c r="EX977" s="104"/>
      <c r="EY977" s="104"/>
      <c r="EZ977" s="104"/>
      <c r="FA977" s="104"/>
      <c r="FB977" s="104"/>
      <c r="FC977" s="104"/>
      <c r="FD977" s="104"/>
      <c r="FE977" s="104"/>
      <c r="FF977" s="104"/>
      <c r="FG977" s="104"/>
      <c r="FH977" s="104"/>
      <c r="FI977" s="104"/>
      <c r="FJ977" s="104"/>
      <c r="FK977" s="104"/>
      <c r="FL977" s="104"/>
      <c r="FM977" s="104"/>
      <c r="FN977" s="104"/>
      <c r="FO977" s="104"/>
      <c r="FP977" s="104"/>
      <c r="FQ977" s="104"/>
      <c r="FR977" s="104"/>
      <c r="FS977" s="104"/>
      <c r="FT977" s="104"/>
      <c r="FU977" s="104"/>
      <c r="FV977" s="104"/>
      <c r="FW977" s="104"/>
      <c r="FX977" s="104"/>
      <c r="FY977" s="104"/>
      <c r="FZ977" s="104"/>
      <c r="GA977" s="104"/>
      <c r="GB977" s="104"/>
      <c r="GC977" s="104"/>
      <c r="GD977" s="104"/>
      <c r="GE977" s="104"/>
      <c r="GF977" s="104"/>
      <c r="GG977" s="104"/>
      <c r="GH977" s="104"/>
      <c r="GI977" s="104"/>
      <c r="GJ977" s="104"/>
      <c r="GK977" s="104"/>
      <c r="GL977" s="104"/>
      <c r="GM977" s="104"/>
      <c r="GN977" s="104"/>
      <c r="GO977" s="104"/>
      <c r="GP977" s="104"/>
      <c r="GQ977" s="104"/>
      <c r="GR977" s="104"/>
      <c r="GS977" s="104"/>
      <c r="GT977" s="104"/>
    </row>
    <row r="978" spans="8:202" s="6" customFormat="1">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c r="AJ978" s="104"/>
      <c r="AK978" s="104"/>
      <c r="AL978" s="104"/>
      <c r="AM978" s="104"/>
      <c r="AN978" s="104"/>
      <c r="AO978" s="104"/>
      <c r="AP978" s="104"/>
      <c r="AQ978" s="104"/>
      <c r="AR978" s="104"/>
      <c r="AS978" s="104"/>
      <c r="AT978" s="104"/>
      <c r="AU978" s="104"/>
      <c r="AV978" s="104"/>
      <c r="AW978" s="104"/>
      <c r="AX978" s="104"/>
      <c r="AY978" s="104"/>
      <c r="AZ978" s="104"/>
      <c r="BA978" s="104"/>
      <c r="BB978" s="104"/>
      <c r="BC978" s="104"/>
      <c r="BD978" s="104"/>
      <c r="BE978" s="104"/>
      <c r="BF978" s="104"/>
      <c r="BG978" s="104"/>
      <c r="BH978" s="104"/>
      <c r="BI978" s="104"/>
      <c r="BJ978" s="104"/>
      <c r="BK978" s="104"/>
      <c r="BL978" s="104"/>
      <c r="BM978" s="104"/>
      <c r="BN978" s="104"/>
      <c r="BO978" s="104"/>
      <c r="BP978" s="104"/>
      <c r="BQ978" s="104"/>
      <c r="BR978" s="104"/>
      <c r="BS978" s="104"/>
      <c r="BT978" s="104"/>
      <c r="BU978" s="104"/>
      <c r="BV978" s="104"/>
      <c r="BW978" s="104"/>
      <c r="BX978" s="104"/>
      <c r="BY978" s="104"/>
      <c r="BZ978" s="104"/>
      <c r="CA978" s="104"/>
      <c r="CB978" s="104"/>
      <c r="CC978" s="104"/>
      <c r="CD978" s="104"/>
      <c r="CE978" s="104"/>
      <c r="CF978" s="104"/>
      <c r="CG978" s="104"/>
      <c r="CH978" s="104"/>
      <c r="CI978" s="104"/>
      <c r="CJ978" s="104"/>
      <c r="CK978" s="104"/>
      <c r="CL978" s="104"/>
      <c r="CM978" s="104"/>
      <c r="CN978" s="104"/>
      <c r="CO978" s="104"/>
      <c r="CP978" s="104"/>
      <c r="CQ978" s="104"/>
      <c r="CR978" s="104"/>
      <c r="CS978" s="104"/>
      <c r="CT978" s="104"/>
      <c r="CU978" s="104"/>
      <c r="CV978" s="104"/>
      <c r="CW978" s="104"/>
      <c r="CX978" s="104"/>
      <c r="CY978" s="104"/>
      <c r="CZ978" s="104"/>
      <c r="DA978" s="104"/>
      <c r="DB978" s="104"/>
      <c r="DC978" s="104"/>
      <c r="DD978" s="104"/>
      <c r="DE978" s="104"/>
      <c r="DF978" s="104"/>
      <c r="DG978" s="104"/>
      <c r="DH978" s="104"/>
      <c r="DI978" s="104"/>
      <c r="DJ978" s="104"/>
      <c r="DK978" s="104"/>
      <c r="DL978" s="104"/>
      <c r="DM978" s="104"/>
      <c r="DN978" s="104"/>
      <c r="DO978" s="104"/>
      <c r="DP978" s="104"/>
      <c r="DQ978" s="104"/>
      <c r="DR978" s="104"/>
      <c r="DS978" s="104"/>
      <c r="DT978" s="104"/>
      <c r="DU978" s="104"/>
      <c r="DV978" s="104"/>
      <c r="DW978" s="104"/>
      <c r="DX978" s="104"/>
      <c r="DY978" s="104"/>
      <c r="DZ978" s="104"/>
      <c r="EA978" s="104"/>
      <c r="EB978" s="104"/>
      <c r="EC978" s="104"/>
      <c r="ED978" s="104"/>
      <c r="EE978" s="104"/>
      <c r="EF978" s="104"/>
      <c r="EG978" s="104"/>
      <c r="EH978" s="104"/>
      <c r="EI978" s="104"/>
      <c r="EJ978" s="104"/>
      <c r="EK978" s="104"/>
      <c r="EL978" s="104"/>
      <c r="EM978" s="104"/>
      <c r="EN978" s="104"/>
      <c r="EO978" s="104"/>
      <c r="EP978" s="104"/>
      <c r="EQ978" s="104"/>
      <c r="ER978" s="104"/>
      <c r="ES978" s="104"/>
      <c r="ET978" s="104"/>
      <c r="EU978" s="104"/>
      <c r="EV978" s="104"/>
      <c r="EW978" s="104"/>
      <c r="EX978" s="104"/>
      <c r="EY978" s="104"/>
      <c r="EZ978" s="104"/>
      <c r="FA978" s="104"/>
      <c r="FB978" s="104"/>
      <c r="FC978" s="104"/>
      <c r="FD978" s="104"/>
      <c r="FE978" s="104"/>
      <c r="FF978" s="104"/>
      <c r="FG978" s="104"/>
      <c r="FH978" s="104"/>
      <c r="FI978" s="104"/>
      <c r="FJ978" s="104"/>
      <c r="FK978" s="104"/>
      <c r="FL978" s="104"/>
      <c r="FM978" s="104"/>
      <c r="FN978" s="104"/>
      <c r="FO978" s="104"/>
      <c r="FP978" s="104"/>
      <c r="FQ978" s="104"/>
      <c r="FR978" s="104"/>
      <c r="FS978" s="104"/>
      <c r="FT978" s="104"/>
      <c r="FU978" s="104"/>
      <c r="FV978" s="104"/>
      <c r="FW978" s="104"/>
      <c r="FX978" s="104"/>
      <c r="FY978" s="104"/>
      <c r="FZ978" s="104"/>
      <c r="GA978" s="104"/>
      <c r="GB978" s="104"/>
      <c r="GC978" s="104"/>
      <c r="GD978" s="104"/>
      <c r="GE978" s="104"/>
      <c r="GF978" s="104"/>
      <c r="GG978" s="104"/>
      <c r="GH978" s="104"/>
      <c r="GI978" s="104"/>
      <c r="GJ978" s="104"/>
      <c r="GK978" s="104"/>
      <c r="GL978" s="104"/>
      <c r="GM978" s="104"/>
      <c r="GN978" s="104"/>
      <c r="GO978" s="104"/>
      <c r="GP978" s="104"/>
      <c r="GQ978" s="104"/>
      <c r="GR978" s="104"/>
      <c r="GS978" s="104"/>
      <c r="GT978" s="104"/>
    </row>
    <row r="979" spans="8:202" s="6" customFormat="1">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c r="AJ979" s="104"/>
      <c r="AK979" s="104"/>
      <c r="AL979" s="104"/>
      <c r="AM979" s="104"/>
      <c r="AN979" s="104"/>
      <c r="AO979" s="104"/>
      <c r="AP979" s="104"/>
      <c r="AQ979" s="104"/>
      <c r="AR979" s="104"/>
      <c r="AS979" s="104"/>
      <c r="AT979" s="104"/>
      <c r="AU979" s="104"/>
      <c r="AV979" s="104"/>
      <c r="AW979" s="104"/>
      <c r="AX979" s="104"/>
      <c r="AY979" s="104"/>
      <c r="AZ979" s="104"/>
      <c r="BA979" s="104"/>
      <c r="BB979" s="104"/>
      <c r="BC979" s="104"/>
      <c r="BD979" s="104"/>
      <c r="BE979" s="104"/>
      <c r="BF979" s="104"/>
      <c r="BG979" s="104"/>
      <c r="BH979" s="104"/>
      <c r="BI979" s="104"/>
      <c r="BJ979" s="104"/>
      <c r="BK979" s="104"/>
      <c r="BL979" s="104"/>
      <c r="BM979" s="104"/>
      <c r="BN979" s="104"/>
      <c r="BO979" s="104"/>
      <c r="BP979" s="104"/>
      <c r="BQ979" s="104"/>
      <c r="BR979" s="104"/>
      <c r="BS979" s="104"/>
      <c r="BT979" s="104"/>
      <c r="BU979" s="104"/>
      <c r="BV979" s="104"/>
      <c r="BW979" s="104"/>
      <c r="BX979" s="104"/>
      <c r="BY979" s="104"/>
      <c r="BZ979" s="104"/>
      <c r="CA979" s="104"/>
      <c r="CB979" s="104"/>
      <c r="CC979" s="104"/>
      <c r="CD979" s="104"/>
      <c r="CE979" s="104"/>
      <c r="CF979" s="104"/>
      <c r="CG979" s="104"/>
      <c r="CH979" s="104"/>
      <c r="CI979" s="104"/>
      <c r="CJ979" s="104"/>
      <c r="CK979" s="104"/>
      <c r="CL979" s="104"/>
      <c r="CM979" s="104"/>
      <c r="CN979" s="104"/>
      <c r="CO979" s="104"/>
      <c r="CP979" s="104"/>
      <c r="CQ979" s="104"/>
      <c r="CR979" s="104"/>
      <c r="CS979" s="104"/>
      <c r="CT979" s="104"/>
      <c r="CU979" s="104"/>
      <c r="CV979" s="104"/>
      <c r="CW979" s="104"/>
      <c r="CX979" s="104"/>
      <c r="CY979" s="104"/>
      <c r="CZ979" s="104"/>
      <c r="DA979" s="104"/>
      <c r="DB979" s="104"/>
      <c r="DC979" s="104"/>
      <c r="DD979" s="104"/>
      <c r="DE979" s="104"/>
      <c r="DF979" s="104"/>
      <c r="DG979" s="104"/>
      <c r="DH979" s="104"/>
      <c r="DI979" s="104"/>
      <c r="DJ979" s="104"/>
      <c r="DK979" s="104"/>
      <c r="DL979" s="104"/>
      <c r="DM979" s="104"/>
      <c r="DN979" s="104"/>
      <c r="DO979" s="104"/>
      <c r="DP979" s="104"/>
      <c r="DQ979" s="104"/>
      <c r="DR979" s="104"/>
      <c r="DS979" s="104"/>
      <c r="DT979" s="104"/>
      <c r="DU979" s="104"/>
      <c r="DV979" s="104"/>
      <c r="DW979" s="104"/>
      <c r="DX979" s="104"/>
      <c r="DY979" s="104"/>
      <c r="DZ979" s="104"/>
      <c r="EA979" s="104"/>
      <c r="EB979" s="104"/>
      <c r="EC979" s="104"/>
      <c r="ED979" s="104"/>
      <c r="EE979" s="104"/>
      <c r="EF979" s="104"/>
      <c r="EG979" s="104"/>
      <c r="EH979" s="104"/>
      <c r="EI979" s="104"/>
      <c r="EJ979" s="104"/>
      <c r="EK979" s="104"/>
      <c r="EL979" s="104"/>
      <c r="EM979" s="104"/>
      <c r="EN979" s="104"/>
      <c r="EO979" s="104"/>
      <c r="EP979" s="104"/>
      <c r="EQ979" s="104"/>
      <c r="ER979" s="104"/>
      <c r="ES979" s="104"/>
      <c r="ET979" s="104"/>
      <c r="EU979" s="104"/>
      <c r="EV979" s="104"/>
      <c r="EW979" s="104"/>
      <c r="EX979" s="104"/>
      <c r="EY979" s="104"/>
      <c r="EZ979" s="104"/>
      <c r="FA979" s="104"/>
      <c r="FB979" s="104"/>
      <c r="FC979" s="104"/>
      <c r="FD979" s="104"/>
      <c r="FE979" s="104"/>
      <c r="FF979" s="104"/>
      <c r="FG979" s="104"/>
      <c r="FH979" s="104"/>
      <c r="FI979" s="104"/>
      <c r="FJ979" s="104"/>
      <c r="FK979" s="104"/>
      <c r="FL979" s="104"/>
      <c r="FM979" s="104"/>
      <c r="FN979" s="104"/>
      <c r="FO979" s="104"/>
      <c r="FP979" s="104"/>
      <c r="FQ979" s="104"/>
      <c r="FR979" s="104"/>
      <c r="FS979" s="104"/>
      <c r="FT979" s="104"/>
      <c r="FU979" s="104"/>
      <c r="FV979" s="104"/>
      <c r="FW979" s="104"/>
      <c r="FX979" s="104"/>
      <c r="FY979" s="104"/>
      <c r="FZ979" s="104"/>
      <c r="GA979" s="104"/>
      <c r="GB979" s="104"/>
      <c r="GC979" s="104"/>
      <c r="GD979" s="104"/>
      <c r="GE979" s="104"/>
      <c r="GF979" s="104"/>
      <c r="GG979" s="104"/>
      <c r="GH979" s="104"/>
      <c r="GI979" s="104"/>
      <c r="GJ979" s="104"/>
      <c r="GK979" s="104"/>
      <c r="GL979" s="104"/>
      <c r="GM979" s="104"/>
      <c r="GN979" s="104"/>
      <c r="GO979" s="104"/>
      <c r="GP979" s="104"/>
      <c r="GQ979" s="104"/>
      <c r="GR979" s="104"/>
      <c r="GS979" s="104"/>
      <c r="GT979" s="104"/>
    </row>
    <row r="980" spans="8:202" s="6" customFormat="1">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c r="AJ980" s="104"/>
      <c r="AK980" s="104"/>
      <c r="AL980" s="104"/>
      <c r="AM980" s="104"/>
      <c r="AN980" s="104"/>
      <c r="AO980" s="104"/>
      <c r="AP980" s="104"/>
      <c r="AQ980" s="104"/>
      <c r="AR980" s="104"/>
      <c r="AS980" s="104"/>
      <c r="AT980" s="104"/>
      <c r="AU980" s="104"/>
      <c r="AV980" s="104"/>
      <c r="AW980" s="104"/>
      <c r="AX980" s="104"/>
      <c r="AY980" s="104"/>
      <c r="AZ980" s="104"/>
      <c r="BA980" s="104"/>
      <c r="BB980" s="104"/>
      <c r="BC980" s="104"/>
      <c r="BD980" s="104"/>
      <c r="BE980" s="104"/>
      <c r="BF980" s="104"/>
      <c r="BG980" s="104"/>
      <c r="BH980" s="104"/>
      <c r="BI980" s="104"/>
      <c r="BJ980" s="104"/>
      <c r="BK980" s="104"/>
      <c r="BL980" s="104"/>
      <c r="BM980" s="104"/>
      <c r="BN980" s="104"/>
      <c r="BO980" s="104"/>
      <c r="BP980" s="104"/>
      <c r="BQ980" s="104"/>
      <c r="BR980" s="104"/>
      <c r="BS980" s="104"/>
      <c r="BT980" s="104"/>
      <c r="BU980" s="104"/>
      <c r="BV980" s="104"/>
      <c r="BW980" s="104"/>
      <c r="BX980" s="104"/>
      <c r="BY980" s="104"/>
      <c r="BZ980" s="104"/>
      <c r="CA980" s="104"/>
      <c r="CB980" s="104"/>
      <c r="CC980" s="104"/>
      <c r="CD980" s="104"/>
      <c r="CE980" s="104"/>
      <c r="CF980" s="104"/>
      <c r="CG980" s="104"/>
      <c r="CH980" s="104"/>
      <c r="CI980" s="104"/>
      <c r="CJ980" s="104"/>
      <c r="CK980" s="104"/>
      <c r="CL980" s="104"/>
      <c r="CM980" s="104"/>
      <c r="CN980" s="104"/>
      <c r="CO980" s="104"/>
      <c r="CP980" s="104"/>
      <c r="CQ980" s="104"/>
      <c r="CR980" s="104"/>
      <c r="CS980" s="104"/>
      <c r="CT980" s="104"/>
      <c r="CU980" s="104"/>
      <c r="CV980" s="104"/>
      <c r="CW980" s="104"/>
      <c r="CX980" s="104"/>
      <c r="CY980" s="104"/>
      <c r="CZ980" s="104"/>
      <c r="DA980" s="104"/>
      <c r="DB980" s="104"/>
      <c r="DC980" s="104"/>
      <c r="DD980" s="104"/>
      <c r="DE980" s="104"/>
      <c r="DF980" s="104"/>
      <c r="DG980" s="104"/>
      <c r="DH980" s="104"/>
      <c r="DI980" s="104"/>
      <c r="DJ980" s="104"/>
      <c r="DK980" s="104"/>
      <c r="DL980" s="104"/>
      <c r="DM980" s="104"/>
      <c r="DN980" s="104"/>
      <c r="DO980" s="104"/>
      <c r="DP980" s="104"/>
      <c r="DQ980" s="104"/>
      <c r="DR980" s="104"/>
      <c r="DS980" s="104"/>
      <c r="DT980" s="104"/>
      <c r="DU980" s="104"/>
      <c r="DV980" s="104"/>
      <c r="DW980" s="104"/>
      <c r="DX980" s="104"/>
      <c r="DY980" s="104"/>
      <c r="DZ980" s="104"/>
      <c r="EA980" s="104"/>
      <c r="EB980" s="104"/>
      <c r="EC980" s="104"/>
      <c r="ED980" s="104"/>
      <c r="EE980" s="104"/>
      <c r="EF980" s="104"/>
      <c r="EG980" s="104"/>
      <c r="EH980" s="104"/>
      <c r="EI980" s="104"/>
      <c r="EJ980" s="104"/>
      <c r="EK980" s="104"/>
      <c r="EL980" s="104"/>
      <c r="EM980" s="104"/>
      <c r="EN980" s="104"/>
      <c r="EO980" s="104"/>
      <c r="EP980" s="104"/>
      <c r="EQ980" s="104"/>
      <c r="ER980" s="104"/>
      <c r="ES980" s="104"/>
      <c r="ET980" s="104"/>
      <c r="EU980" s="104"/>
      <c r="EV980" s="104"/>
      <c r="EW980" s="104"/>
      <c r="EX980" s="104"/>
      <c r="EY980" s="104"/>
      <c r="EZ980" s="104"/>
      <c r="FA980" s="104"/>
      <c r="FB980" s="104"/>
      <c r="FC980" s="104"/>
      <c r="FD980" s="104"/>
      <c r="FE980" s="104"/>
      <c r="FF980" s="104"/>
      <c r="FG980" s="104"/>
      <c r="FH980" s="104"/>
      <c r="FI980" s="104"/>
      <c r="FJ980" s="104"/>
      <c r="FK980" s="104"/>
      <c r="FL980" s="104"/>
      <c r="FM980" s="104"/>
      <c r="FN980" s="104"/>
      <c r="FO980" s="104"/>
      <c r="FP980" s="104"/>
      <c r="FQ980" s="104"/>
      <c r="FR980" s="104"/>
      <c r="FS980" s="104"/>
      <c r="FT980" s="104"/>
      <c r="FU980" s="104"/>
      <c r="FV980" s="104"/>
      <c r="FW980" s="104"/>
      <c r="FX980" s="104"/>
      <c r="FY980" s="104"/>
      <c r="FZ980" s="104"/>
      <c r="GA980" s="104"/>
      <c r="GB980" s="104"/>
      <c r="GC980" s="104"/>
      <c r="GD980" s="104"/>
      <c r="GE980" s="104"/>
      <c r="GF980" s="104"/>
      <c r="GG980" s="104"/>
      <c r="GH980" s="104"/>
      <c r="GI980" s="104"/>
      <c r="GJ980" s="104"/>
      <c r="GK980" s="104"/>
      <c r="GL980" s="104"/>
      <c r="GM980" s="104"/>
      <c r="GN980" s="104"/>
      <c r="GO980" s="104"/>
      <c r="GP980" s="104"/>
      <c r="GQ980" s="104"/>
      <c r="GR980" s="104"/>
      <c r="GS980" s="104"/>
      <c r="GT980" s="104"/>
    </row>
    <row r="981" spans="8:202" s="6" customFormat="1">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c r="AJ981" s="104"/>
      <c r="AK981" s="104"/>
      <c r="AL981" s="104"/>
      <c r="AM981" s="104"/>
      <c r="AN981" s="104"/>
      <c r="AO981" s="104"/>
      <c r="AP981" s="104"/>
      <c r="AQ981" s="104"/>
      <c r="AR981" s="104"/>
      <c r="AS981" s="104"/>
      <c r="AT981" s="104"/>
      <c r="AU981" s="104"/>
      <c r="AV981" s="104"/>
      <c r="AW981" s="104"/>
      <c r="AX981" s="104"/>
      <c r="AY981" s="104"/>
      <c r="AZ981" s="104"/>
      <c r="BA981" s="104"/>
      <c r="BB981" s="104"/>
      <c r="BC981" s="104"/>
      <c r="BD981" s="104"/>
      <c r="BE981" s="104"/>
      <c r="BF981" s="104"/>
      <c r="BG981" s="104"/>
      <c r="BH981" s="104"/>
      <c r="BI981" s="104"/>
      <c r="BJ981" s="104"/>
      <c r="BK981" s="104"/>
      <c r="BL981" s="104"/>
      <c r="BM981" s="104"/>
      <c r="BN981" s="104"/>
      <c r="BO981" s="104"/>
      <c r="BP981" s="104"/>
      <c r="BQ981" s="104"/>
      <c r="BR981" s="104"/>
      <c r="BS981" s="104"/>
      <c r="BT981" s="104"/>
      <c r="BU981" s="104"/>
      <c r="BV981" s="104"/>
      <c r="BW981" s="104"/>
      <c r="BX981" s="104"/>
      <c r="BY981" s="104"/>
      <c r="BZ981" s="104"/>
      <c r="CA981" s="104"/>
      <c r="CB981" s="104"/>
      <c r="CC981" s="104"/>
      <c r="CD981" s="104"/>
      <c r="CE981" s="104"/>
      <c r="CF981" s="104"/>
      <c r="CG981" s="104"/>
      <c r="CH981" s="104"/>
      <c r="CI981" s="104"/>
      <c r="CJ981" s="104"/>
      <c r="CK981" s="104"/>
      <c r="CL981" s="104"/>
      <c r="CM981" s="104"/>
      <c r="CN981" s="104"/>
      <c r="CO981" s="104"/>
      <c r="CP981" s="104"/>
      <c r="CQ981" s="104"/>
      <c r="CR981" s="104"/>
      <c r="CS981" s="104"/>
      <c r="CT981" s="104"/>
      <c r="CU981" s="104"/>
      <c r="CV981" s="104"/>
      <c r="CW981" s="104"/>
      <c r="CX981" s="104"/>
      <c r="CY981" s="104"/>
      <c r="CZ981" s="104"/>
      <c r="DA981" s="104"/>
      <c r="DB981" s="104"/>
      <c r="DC981" s="104"/>
      <c r="DD981" s="104"/>
      <c r="DE981" s="104"/>
      <c r="DF981" s="104"/>
      <c r="DG981" s="104"/>
      <c r="DH981" s="104"/>
      <c r="DI981" s="104"/>
      <c r="DJ981" s="104"/>
      <c r="DK981" s="104"/>
      <c r="DL981" s="104"/>
      <c r="DM981" s="104"/>
      <c r="DN981" s="104"/>
      <c r="DO981" s="104"/>
      <c r="DP981" s="104"/>
      <c r="DQ981" s="104"/>
      <c r="DR981" s="104"/>
      <c r="DS981" s="104"/>
      <c r="DT981" s="104"/>
      <c r="DU981" s="104"/>
      <c r="DV981" s="104"/>
      <c r="DW981" s="104"/>
      <c r="DX981" s="104"/>
      <c r="DY981" s="104"/>
      <c r="DZ981" s="104"/>
      <c r="EA981" s="104"/>
      <c r="EB981" s="104"/>
      <c r="EC981" s="104"/>
      <c r="ED981" s="104"/>
      <c r="EE981" s="104"/>
      <c r="EF981" s="104"/>
      <c r="EG981" s="104"/>
      <c r="EH981" s="104"/>
      <c r="EI981" s="104"/>
      <c r="EJ981" s="104"/>
      <c r="EK981" s="104"/>
      <c r="EL981" s="104"/>
      <c r="EM981" s="104"/>
      <c r="EN981" s="104"/>
      <c r="EO981" s="104"/>
      <c r="EP981" s="104"/>
      <c r="EQ981" s="104"/>
      <c r="ER981" s="104"/>
      <c r="ES981" s="104"/>
      <c r="ET981" s="104"/>
      <c r="EU981" s="104"/>
      <c r="EV981" s="104"/>
      <c r="EW981" s="104"/>
      <c r="EX981" s="104"/>
      <c r="EY981" s="104"/>
      <c r="EZ981" s="104"/>
      <c r="FA981" s="104"/>
      <c r="FB981" s="104"/>
      <c r="FC981" s="104"/>
      <c r="FD981" s="104"/>
      <c r="FE981" s="104"/>
      <c r="FF981" s="104"/>
      <c r="FG981" s="104"/>
      <c r="FH981" s="104"/>
      <c r="FI981" s="104"/>
      <c r="FJ981" s="104"/>
      <c r="FK981" s="104"/>
      <c r="FL981" s="104"/>
      <c r="FM981" s="104"/>
      <c r="FN981" s="104"/>
      <c r="FO981" s="104"/>
      <c r="FP981" s="104"/>
      <c r="FQ981" s="104"/>
      <c r="FR981" s="104"/>
      <c r="FS981" s="104"/>
      <c r="FT981" s="104"/>
      <c r="FU981" s="104"/>
      <c r="FV981" s="104"/>
      <c r="FW981" s="104"/>
      <c r="FX981" s="104"/>
      <c r="FY981" s="104"/>
      <c r="FZ981" s="104"/>
      <c r="GA981" s="104"/>
      <c r="GB981" s="104"/>
      <c r="GC981" s="104"/>
      <c r="GD981" s="104"/>
      <c r="GE981" s="104"/>
      <c r="GF981" s="104"/>
      <c r="GG981" s="104"/>
      <c r="GH981" s="104"/>
      <c r="GI981" s="104"/>
      <c r="GJ981" s="104"/>
      <c r="GK981" s="104"/>
      <c r="GL981" s="104"/>
      <c r="GM981" s="104"/>
      <c r="GN981" s="104"/>
      <c r="GO981" s="104"/>
      <c r="GP981" s="104"/>
      <c r="GQ981" s="104"/>
      <c r="GR981" s="104"/>
      <c r="GS981" s="104"/>
      <c r="GT981" s="104"/>
    </row>
    <row r="982" spans="8:202" s="6" customFormat="1">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4"/>
      <c r="AL982" s="104"/>
      <c r="AM982" s="104"/>
      <c r="AN982" s="104"/>
      <c r="AO982" s="104"/>
      <c r="AP982" s="104"/>
      <c r="AQ982" s="104"/>
      <c r="AR982" s="104"/>
      <c r="AS982" s="104"/>
      <c r="AT982" s="104"/>
      <c r="AU982" s="104"/>
      <c r="AV982" s="104"/>
      <c r="AW982" s="104"/>
      <c r="AX982" s="104"/>
      <c r="AY982" s="104"/>
      <c r="AZ982" s="104"/>
      <c r="BA982" s="104"/>
      <c r="BB982" s="104"/>
      <c r="BC982" s="104"/>
      <c r="BD982" s="104"/>
      <c r="BE982" s="104"/>
      <c r="BF982" s="104"/>
      <c r="BG982" s="104"/>
      <c r="BH982" s="104"/>
      <c r="BI982" s="104"/>
      <c r="BJ982" s="104"/>
      <c r="BK982" s="104"/>
      <c r="BL982" s="104"/>
      <c r="BM982" s="104"/>
      <c r="BN982" s="104"/>
      <c r="BO982" s="104"/>
      <c r="BP982" s="104"/>
      <c r="BQ982" s="104"/>
      <c r="BR982" s="104"/>
      <c r="BS982" s="104"/>
      <c r="BT982" s="104"/>
      <c r="BU982" s="104"/>
      <c r="BV982" s="104"/>
      <c r="BW982" s="104"/>
      <c r="BX982" s="104"/>
      <c r="BY982" s="104"/>
      <c r="BZ982" s="104"/>
      <c r="CA982" s="104"/>
      <c r="CB982" s="104"/>
      <c r="CC982" s="104"/>
      <c r="CD982" s="104"/>
      <c r="CE982" s="104"/>
      <c r="CF982" s="104"/>
      <c r="CG982" s="104"/>
      <c r="CH982" s="104"/>
      <c r="CI982" s="104"/>
      <c r="CJ982" s="104"/>
      <c r="CK982" s="104"/>
      <c r="CL982" s="104"/>
      <c r="CM982" s="104"/>
      <c r="CN982" s="104"/>
      <c r="CO982" s="104"/>
      <c r="CP982" s="104"/>
      <c r="CQ982" s="104"/>
      <c r="CR982" s="104"/>
      <c r="CS982" s="104"/>
      <c r="CT982" s="104"/>
      <c r="CU982" s="104"/>
      <c r="CV982" s="104"/>
      <c r="CW982" s="104"/>
      <c r="CX982" s="104"/>
      <c r="CY982" s="104"/>
      <c r="CZ982" s="104"/>
      <c r="DA982" s="104"/>
      <c r="DB982" s="104"/>
      <c r="DC982" s="104"/>
      <c r="DD982" s="104"/>
      <c r="DE982" s="104"/>
      <c r="DF982" s="104"/>
      <c r="DG982" s="104"/>
      <c r="DH982" s="104"/>
      <c r="DI982" s="104"/>
      <c r="DJ982" s="104"/>
      <c r="DK982" s="104"/>
      <c r="DL982" s="104"/>
      <c r="DM982" s="104"/>
      <c r="DN982" s="104"/>
      <c r="DO982" s="104"/>
      <c r="DP982" s="104"/>
      <c r="DQ982" s="104"/>
      <c r="DR982" s="104"/>
      <c r="DS982" s="104"/>
      <c r="DT982" s="104"/>
      <c r="DU982" s="104"/>
      <c r="DV982" s="104"/>
      <c r="DW982" s="104"/>
      <c r="DX982" s="104"/>
      <c r="DY982" s="104"/>
      <c r="DZ982" s="104"/>
      <c r="EA982" s="104"/>
      <c r="EB982" s="104"/>
      <c r="EC982" s="104"/>
      <c r="ED982" s="104"/>
      <c r="EE982" s="104"/>
      <c r="EF982" s="104"/>
      <c r="EG982" s="104"/>
      <c r="EH982" s="104"/>
      <c r="EI982" s="104"/>
      <c r="EJ982" s="104"/>
      <c r="EK982" s="104"/>
      <c r="EL982" s="104"/>
      <c r="EM982" s="104"/>
      <c r="EN982" s="104"/>
      <c r="EO982" s="104"/>
      <c r="EP982" s="104"/>
      <c r="EQ982" s="104"/>
      <c r="ER982" s="104"/>
      <c r="ES982" s="104"/>
      <c r="ET982" s="104"/>
      <c r="EU982" s="104"/>
      <c r="EV982" s="104"/>
      <c r="EW982" s="104"/>
      <c r="EX982" s="104"/>
      <c r="EY982" s="104"/>
      <c r="EZ982" s="104"/>
      <c r="FA982" s="104"/>
      <c r="FB982" s="104"/>
      <c r="FC982" s="104"/>
      <c r="FD982" s="104"/>
      <c r="FE982" s="104"/>
      <c r="FF982" s="104"/>
      <c r="FG982" s="104"/>
      <c r="FH982" s="104"/>
      <c r="FI982" s="104"/>
      <c r="FJ982" s="104"/>
      <c r="FK982" s="104"/>
      <c r="FL982" s="104"/>
      <c r="FM982" s="104"/>
      <c r="FN982" s="104"/>
      <c r="FO982" s="104"/>
      <c r="FP982" s="104"/>
      <c r="FQ982" s="104"/>
      <c r="FR982" s="104"/>
      <c r="FS982" s="104"/>
      <c r="FT982" s="104"/>
      <c r="FU982" s="104"/>
      <c r="FV982" s="104"/>
      <c r="FW982" s="104"/>
      <c r="FX982" s="104"/>
      <c r="FY982" s="104"/>
      <c r="FZ982" s="104"/>
      <c r="GA982" s="104"/>
      <c r="GB982" s="104"/>
      <c r="GC982" s="104"/>
      <c r="GD982" s="104"/>
      <c r="GE982" s="104"/>
      <c r="GF982" s="104"/>
      <c r="GG982" s="104"/>
      <c r="GH982" s="104"/>
      <c r="GI982" s="104"/>
      <c r="GJ982" s="104"/>
      <c r="GK982" s="104"/>
      <c r="GL982" s="104"/>
      <c r="GM982" s="104"/>
      <c r="GN982" s="104"/>
      <c r="GO982" s="104"/>
      <c r="GP982" s="104"/>
      <c r="GQ982" s="104"/>
      <c r="GR982" s="104"/>
      <c r="GS982" s="104"/>
      <c r="GT982" s="104"/>
    </row>
    <row r="983" spans="8:202" s="6" customFormat="1">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c r="AJ983" s="104"/>
      <c r="AK983" s="104"/>
      <c r="AL983" s="104"/>
      <c r="AM983" s="104"/>
      <c r="AN983" s="104"/>
      <c r="AO983" s="104"/>
      <c r="AP983" s="104"/>
      <c r="AQ983" s="104"/>
      <c r="AR983" s="104"/>
      <c r="AS983" s="104"/>
      <c r="AT983" s="104"/>
      <c r="AU983" s="104"/>
      <c r="AV983" s="104"/>
      <c r="AW983" s="104"/>
      <c r="AX983" s="104"/>
      <c r="AY983" s="104"/>
      <c r="AZ983" s="104"/>
      <c r="BA983" s="104"/>
      <c r="BB983" s="104"/>
      <c r="BC983" s="104"/>
      <c r="BD983" s="104"/>
      <c r="BE983" s="104"/>
      <c r="BF983" s="104"/>
      <c r="BG983" s="104"/>
      <c r="BH983" s="104"/>
      <c r="BI983" s="104"/>
      <c r="BJ983" s="104"/>
      <c r="BK983" s="104"/>
      <c r="BL983" s="104"/>
      <c r="BM983" s="104"/>
      <c r="BN983" s="104"/>
      <c r="BO983" s="104"/>
      <c r="BP983" s="104"/>
      <c r="BQ983" s="104"/>
      <c r="BR983" s="104"/>
      <c r="BS983" s="104"/>
      <c r="BT983" s="104"/>
      <c r="BU983" s="104"/>
      <c r="BV983" s="104"/>
      <c r="BW983" s="104"/>
      <c r="BX983" s="104"/>
      <c r="BY983" s="104"/>
      <c r="BZ983" s="104"/>
      <c r="CA983" s="104"/>
      <c r="CB983" s="104"/>
      <c r="CC983" s="104"/>
      <c r="CD983" s="104"/>
      <c r="CE983" s="104"/>
      <c r="CF983" s="104"/>
      <c r="CG983" s="104"/>
      <c r="CH983" s="104"/>
      <c r="CI983" s="104"/>
      <c r="CJ983" s="104"/>
      <c r="CK983" s="104"/>
      <c r="CL983" s="104"/>
      <c r="CM983" s="104"/>
      <c r="CN983" s="104"/>
      <c r="CO983" s="104"/>
      <c r="CP983" s="104"/>
      <c r="CQ983" s="104"/>
      <c r="CR983" s="104"/>
      <c r="CS983" s="104"/>
      <c r="CT983" s="104"/>
      <c r="CU983" s="104"/>
      <c r="CV983" s="104"/>
      <c r="CW983" s="104"/>
      <c r="CX983" s="104"/>
      <c r="CY983" s="104"/>
      <c r="CZ983" s="104"/>
      <c r="DA983" s="104"/>
      <c r="DB983" s="104"/>
      <c r="DC983" s="104"/>
      <c r="DD983" s="104"/>
      <c r="DE983" s="104"/>
      <c r="DF983" s="104"/>
      <c r="DG983" s="104"/>
      <c r="DH983" s="104"/>
      <c r="DI983" s="104"/>
      <c r="DJ983" s="104"/>
      <c r="DK983" s="104"/>
      <c r="DL983" s="104"/>
      <c r="DM983" s="104"/>
      <c r="DN983" s="104"/>
      <c r="DO983" s="104"/>
      <c r="DP983" s="104"/>
      <c r="DQ983" s="104"/>
      <c r="DR983" s="104"/>
      <c r="DS983" s="104"/>
      <c r="DT983" s="104"/>
      <c r="DU983" s="104"/>
      <c r="DV983" s="104"/>
      <c r="DW983" s="104"/>
      <c r="DX983" s="104"/>
      <c r="DY983" s="104"/>
      <c r="DZ983" s="104"/>
      <c r="EA983" s="104"/>
      <c r="EB983" s="104"/>
      <c r="EC983" s="104"/>
      <c r="ED983" s="104"/>
      <c r="EE983" s="104"/>
      <c r="EF983" s="104"/>
      <c r="EG983" s="104"/>
      <c r="EH983" s="104"/>
      <c r="EI983" s="104"/>
      <c r="EJ983" s="104"/>
      <c r="EK983" s="104"/>
      <c r="EL983" s="104"/>
      <c r="EM983" s="104"/>
      <c r="EN983" s="104"/>
      <c r="EO983" s="104"/>
      <c r="EP983" s="104"/>
      <c r="EQ983" s="104"/>
      <c r="ER983" s="104"/>
      <c r="ES983" s="104"/>
      <c r="ET983" s="104"/>
      <c r="EU983" s="104"/>
      <c r="EV983" s="104"/>
      <c r="EW983" s="104"/>
      <c r="EX983" s="104"/>
      <c r="EY983" s="104"/>
      <c r="EZ983" s="104"/>
      <c r="FA983" s="104"/>
      <c r="FB983" s="104"/>
      <c r="FC983" s="104"/>
      <c r="FD983" s="104"/>
      <c r="FE983" s="104"/>
      <c r="FF983" s="104"/>
      <c r="FG983" s="104"/>
      <c r="FH983" s="104"/>
      <c r="FI983" s="104"/>
      <c r="FJ983" s="104"/>
      <c r="FK983" s="104"/>
      <c r="FL983" s="104"/>
      <c r="FM983" s="104"/>
      <c r="FN983" s="104"/>
      <c r="FO983" s="104"/>
      <c r="FP983" s="104"/>
      <c r="FQ983" s="104"/>
      <c r="FR983" s="104"/>
      <c r="FS983" s="104"/>
      <c r="FT983" s="104"/>
      <c r="FU983" s="104"/>
      <c r="FV983" s="104"/>
      <c r="FW983" s="104"/>
      <c r="FX983" s="104"/>
      <c r="FY983" s="104"/>
      <c r="FZ983" s="104"/>
      <c r="GA983" s="104"/>
      <c r="GB983" s="104"/>
      <c r="GC983" s="104"/>
      <c r="GD983" s="104"/>
      <c r="GE983" s="104"/>
      <c r="GF983" s="104"/>
      <c r="GG983" s="104"/>
      <c r="GH983" s="104"/>
      <c r="GI983" s="104"/>
      <c r="GJ983" s="104"/>
      <c r="GK983" s="104"/>
      <c r="GL983" s="104"/>
      <c r="GM983" s="104"/>
      <c r="GN983" s="104"/>
      <c r="GO983" s="104"/>
      <c r="GP983" s="104"/>
      <c r="GQ983" s="104"/>
      <c r="GR983" s="104"/>
      <c r="GS983" s="104"/>
      <c r="GT983" s="104"/>
    </row>
    <row r="984" spans="8:202" s="6" customFormat="1">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c r="AG984" s="104"/>
      <c r="AH984" s="104"/>
      <c r="AI984" s="104"/>
      <c r="AJ984" s="104"/>
      <c r="AK984" s="104"/>
      <c r="AL984" s="104"/>
      <c r="AM984" s="104"/>
      <c r="AN984" s="104"/>
      <c r="AO984" s="104"/>
      <c r="AP984" s="104"/>
      <c r="AQ984" s="104"/>
      <c r="AR984" s="104"/>
      <c r="AS984" s="104"/>
      <c r="AT984" s="104"/>
      <c r="AU984" s="104"/>
      <c r="AV984" s="104"/>
      <c r="AW984" s="104"/>
      <c r="AX984" s="104"/>
      <c r="AY984" s="104"/>
      <c r="AZ984" s="104"/>
      <c r="BA984" s="104"/>
      <c r="BB984" s="104"/>
      <c r="BC984" s="104"/>
      <c r="BD984" s="104"/>
      <c r="BE984" s="104"/>
      <c r="BF984" s="104"/>
      <c r="BG984" s="104"/>
      <c r="BH984" s="104"/>
      <c r="BI984" s="104"/>
      <c r="BJ984" s="104"/>
      <c r="BK984" s="104"/>
      <c r="BL984" s="104"/>
      <c r="BM984" s="104"/>
      <c r="BN984" s="104"/>
      <c r="BO984" s="104"/>
      <c r="BP984" s="104"/>
      <c r="BQ984" s="104"/>
      <c r="BR984" s="104"/>
      <c r="BS984" s="104"/>
      <c r="BT984" s="104"/>
      <c r="BU984" s="104"/>
      <c r="BV984" s="104"/>
      <c r="BW984" s="104"/>
      <c r="BX984" s="104"/>
      <c r="BY984" s="104"/>
      <c r="BZ984" s="104"/>
      <c r="CA984" s="104"/>
      <c r="CB984" s="104"/>
      <c r="CC984" s="104"/>
      <c r="CD984" s="104"/>
      <c r="CE984" s="104"/>
      <c r="CF984" s="104"/>
      <c r="CG984" s="104"/>
      <c r="CH984" s="104"/>
      <c r="CI984" s="104"/>
      <c r="CJ984" s="104"/>
      <c r="CK984" s="104"/>
      <c r="CL984" s="104"/>
      <c r="CM984" s="104"/>
      <c r="CN984" s="104"/>
      <c r="CO984" s="104"/>
      <c r="CP984" s="104"/>
      <c r="CQ984" s="104"/>
      <c r="CR984" s="104"/>
      <c r="CS984" s="104"/>
      <c r="CT984" s="104"/>
      <c r="CU984" s="104"/>
      <c r="CV984" s="104"/>
      <c r="CW984" s="104"/>
      <c r="CX984" s="104"/>
      <c r="CY984" s="104"/>
      <c r="CZ984" s="104"/>
      <c r="DA984" s="104"/>
      <c r="DB984" s="104"/>
      <c r="DC984" s="104"/>
      <c r="DD984" s="104"/>
      <c r="DE984" s="104"/>
      <c r="DF984" s="104"/>
      <c r="DG984" s="104"/>
      <c r="DH984" s="104"/>
      <c r="DI984" s="104"/>
      <c r="DJ984" s="104"/>
      <c r="DK984" s="104"/>
      <c r="DL984" s="104"/>
      <c r="DM984" s="104"/>
      <c r="DN984" s="104"/>
      <c r="DO984" s="104"/>
      <c r="DP984" s="104"/>
      <c r="DQ984" s="104"/>
      <c r="DR984" s="104"/>
      <c r="DS984" s="104"/>
      <c r="DT984" s="104"/>
      <c r="DU984" s="104"/>
      <c r="DV984" s="104"/>
      <c r="DW984" s="104"/>
      <c r="DX984" s="104"/>
      <c r="DY984" s="104"/>
      <c r="DZ984" s="104"/>
      <c r="EA984" s="104"/>
      <c r="EB984" s="104"/>
      <c r="EC984" s="104"/>
      <c r="ED984" s="104"/>
      <c r="EE984" s="104"/>
      <c r="EF984" s="104"/>
      <c r="EG984" s="104"/>
      <c r="EH984" s="104"/>
      <c r="EI984" s="104"/>
      <c r="EJ984" s="104"/>
      <c r="EK984" s="104"/>
      <c r="EL984" s="104"/>
      <c r="EM984" s="104"/>
      <c r="EN984" s="104"/>
      <c r="EO984" s="104"/>
      <c r="EP984" s="104"/>
      <c r="EQ984" s="104"/>
      <c r="ER984" s="104"/>
      <c r="ES984" s="104"/>
      <c r="ET984" s="104"/>
      <c r="EU984" s="104"/>
      <c r="EV984" s="104"/>
      <c r="EW984" s="104"/>
      <c r="EX984" s="104"/>
      <c r="EY984" s="104"/>
      <c r="EZ984" s="104"/>
      <c r="FA984" s="104"/>
      <c r="FB984" s="104"/>
      <c r="FC984" s="104"/>
      <c r="FD984" s="104"/>
      <c r="FE984" s="104"/>
      <c r="FF984" s="104"/>
      <c r="FG984" s="104"/>
      <c r="FH984" s="104"/>
      <c r="FI984" s="104"/>
      <c r="FJ984" s="104"/>
      <c r="FK984" s="104"/>
      <c r="FL984" s="104"/>
      <c r="FM984" s="104"/>
      <c r="FN984" s="104"/>
      <c r="FO984" s="104"/>
      <c r="FP984" s="104"/>
      <c r="FQ984" s="104"/>
      <c r="FR984" s="104"/>
      <c r="FS984" s="104"/>
      <c r="FT984" s="104"/>
      <c r="FU984" s="104"/>
      <c r="FV984" s="104"/>
      <c r="FW984" s="104"/>
      <c r="FX984" s="104"/>
      <c r="FY984" s="104"/>
      <c r="FZ984" s="104"/>
      <c r="GA984" s="104"/>
      <c r="GB984" s="104"/>
      <c r="GC984" s="104"/>
      <c r="GD984" s="104"/>
      <c r="GE984" s="104"/>
      <c r="GF984" s="104"/>
      <c r="GG984" s="104"/>
      <c r="GH984" s="104"/>
      <c r="GI984" s="104"/>
      <c r="GJ984" s="104"/>
      <c r="GK984" s="104"/>
      <c r="GL984" s="104"/>
      <c r="GM984" s="104"/>
      <c r="GN984" s="104"/>
      <c r="GO984" s="104"/>
      <c r="GP984" s="104"/>
      <c r="GQ984" s="104"/>
      <c r="GR984" s="104"/>
      <c r="GS984" s="104"/>
      <c r="GT984" s="104"/>
    </row>
    <row r="985" spans="8:202" s="6" customFormat="1">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c r="AG985" s="104"/>
      <c r="AH985" s="104"/>
      <c r="AI985" s="104"/>
      <c r="AJ985" s="104"/>
      <c r="AK985" s="104"/>
      <c r="AL985" s="104"/>
      <c r="AM985" s="104"/>
      <c r="AN985" s="104"/>
      <c r="AO985" s="104"/>
      <c r="AP985" s="104"/>
      <c r="AQ985" s="104"/>
      <c r="AR985" s="104"/>
      <c r="AS985" s="104"/>
      <c r="AT985" s="104"/>
      <c r="AU985" s="104"/>
      <c r="AV985" s="104"/>
      <c r="AW985" s="104"/>
      <c r="AX985" s="104"/>
      <c r="AY985" s="104"/>
      <c r="AZ985" s="104"/>
      <c r="BA985" s="104"/>
      <c r="BB985" s="104"/>
      <c r="BC985" s="104"/>
      <c r="BD985" s="104"/>
      <c r="BE985" s="104"/>
      <c r="BF985" s="104"/>
      <c r="BG985" s="104"/>
      <c r="BH985" s="104"/>
      <c r="BI985" s="104"/>
      <c r="BJ985" s="104"/>
      <c r="BK985" s="104"/>
      <c r="BL985" s="104"/>
      <c r="BM985" s="104"/>
      <c r="BN985" s="104"/>
      <c r="BO985" s="104"/>
      <c r="BP985" s="104"/>
      <c r="BQ985" s="104"/>
      <c r="BR985" s="104"/>
      <c r="BS985" s="104"/>
      <c r="BT985" s="104"/>
      <c r="BU985" s="104"/>
      <c r="BV985" s="104"/>
      <c r="BW985" s="104"/>
      <c r="BX985" s="104"/>
      <c r="BY985" s="104"/>
      <c r="BZ985" s="104"/>
      <c r="CA985" s="104"/>
      <c r="CB985" s="104"/>
      <c r="CC985" s="104"/>
      <c r="CD985" s="104"/>
      <c r="CE985" s="104"/>
      <c r="CF985" s="104"/>
      <c r="CG985" s="104"/>
      <c r="CH985" s="104"/>
      <c r="CI985" s="104"/>
      <c r="CJ985" s="104"/>
      <c r="CK985" s="104"/>
      <c r="CL985" s="104"/>
      <c r="CM985" s="104"/>
      <c r="CN985" s="104"/>
      <c r="CO985" s="104"/>
      <c r="CP985" s="104"/>
      <c r="CQ985" s="104"/>
      <c r="CR985" s="104"/>
      <c r="CS985" s="104"/>
      <c r="CT985" s="104"/>
      <c r="CU985" s="104"/>
      <c r="CV985" s="104"/>
      <c r="CW985" s="104"/>
      <c r="CX985" s="104"/>
      <c r="CY985" s="104"/>
      <c r="CZ985" s="104"/>
      <c r="DA985" s="104"/>
      <c r="DB985" s="104"/>
      <c r="DC985" s="104"/>
      <c r="DD985" s="104"/>
      <c r="DE985" s="104"/>
      <c r="DF985" s="104"/>
      <c r="DG985" s="104"/>
      <c r="DH985" s="104"/>
      <c r="DI985" s="104"/>
      <c r="DJ985" s="104"/>
      <c r="DK985" s="104"/>
      <c r="DL985" s="104"/>
      <c r="DM985" s="104"/>
      <c r="DN985" s="104"/>
      <c r="DO985" s="104"/>
      <c r="DP985" s="104"/>
      <c r="DQ985" s="104"/>
      <c r="DR985" s="104"/>
      <c r="DS985" s="104"/>
      <c r="DT985" s="104"/>
      <c r="DU985" s="104"/>
      <c r="DV985" s="104"/>
      <c r="DW985" s="104"/>
      <c r="DX985" s="104"/>
      <c r="DY985" s="104"/>
      <c r="DZ985" s="104"/>
      <c r="EA985" s="104"/>
      <c r="EB985" s="104"/>
      <c r="EC985" s="104"/>
      <c r="ED985" s="104"/>
      <c r="EE985" s="104"/>
      <c r="EF985" s="104"/>
      <c r="EG985" s="104"/>
      <c r="EH985" s="104"/>
      <c r="EI985" s="104"/>
      <c r="EJ985" s="104"/>
      <c r="EK985" s="104"/>
      <c r="EL985" s="104"/>
      <c r="EM985" s="104"/>
      <c r="EN985" s="104"/>
      <c r="EO985" s="104"/>
      <c r="EP985" s="104"/>
      <c r="EQ985" s="104"/>
      <c r="ER985" s="104"/>
      <c r="ES985" s="104"/>
      <c r="ET985" s="104"/>
      <c r="EU985" s="104"/>
      <c r="EV985" s="104"/>
      <c r="EW985" s="104"/>
      <c r="EX985" s="104"/>
      <c r="EY985" s="104"/>
      <c r="EZ985" s="104"/>
      <c r="FA985" s="104"/>
      <c r="FB985" s="104"/>
      <c r="FC985" s="104"/>
      <c r="FD985" s="104"/>
      <c r="FE985" s="104"/>
      <c r="FF985" s="104"/>
      <c r="FG985" s="104"/>
      <c r="FH985" s="104"/>
      <c r="FI985" s="104"/>
      <c r="FJ985" s="104"/>
      <c r="FK985" s="104"/>
      <c r="FL985" s="104"/>
      <c r="FM985" s="104"/>
      <c r="FN985" s="104"/>
      <c r="FO985" s="104"/>
      <c r="FP985" s="104"/>
      <c r="FQ985" s="104"/>
      <c r="FR985" s="104"/>
      <c r="FS985" s="104"/>
      <c r="FT985" s="104"/>
      <c r="FU985" s="104"/>
      <c r="FV985" s="104"/>
      <c r="FW985" s="104"/>
      <c r="FX985" s="104"/>
      <c r="FY985" s="104"/>
      <c r="FZ985" s="104"/>
      <c r="GA985" s="104"/>
      <c r="GB985" s="104"/>
      <c r="GC985" s="104"/>
      <c r="GD985" s="104"/>
      <c r="GE985" s="104"/>
      <c r="GF985" s="104"/>
      <c r="GG985" s="104"/>
      <c r="GH985" s="104"/>
      <c r="GI985" s="104"/>
      <c r="GJ985" s="104"/>
      <c r="GK985" s="104"/>
      <c r="GL985" s="104"/>
      <c r="GM985" s="104"/>
      <c r="GN985" s="104"/>
      <c r="GO985" s="104"/>
      <c r="GP985" s="104"/>
      <c r="GQ985" s="104"/>
      <c r="GR985" s="104"/>
      <c r="GS985" s="104"/>
      <c r="GT985" s="104"/>
    </row>
    <row r="986" spans="8:202" s="6" customFormat="1">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4"/>
      <c r="AL986" s="104"/>
      <c r="AM986" s="104"/>
      <c r="AN986" s="104"/>
      <c r="AO986" s="104"/>
      <c r="AP986" s="104"/>
      <c r="AQ986" s="104"/>
      <c r="AR986" s="104"/>
      <c r="AS986" s="104"/>
      <c r="AT986" s="104"/>
      <c r="AU986" s="104"/>
      <c r="AV986" s="104"/>
      <c r="AW986" s="104"/>
      <c r="AX986" s="104"/>
      <c r="AY986" s="104"/>
      <c r="AZ986" s="104"/>
      <c r="BA986" s="104"/>
      <c r="BB986" s="104"/>
      <c r="BC986" s="104"/>
      <c r="BD986" s="104"/>
      <c r="BE986" s="104"/>
      <c r="BF986" s="104"/>
      <c r="BG986" s="104"/>
      <c r="BH986" s="104"/>
      <c r="BI986" s="104"/>
      <c r="BJ986" s="104"/>
      <c r="BK986" s="104"/>
      <c r="BL986" s="104"/>
      <c r="BM986" s="104"/>
      <c r="BN986" s="104"/>
      <c r="BO986" s="104"/>
      <c r="BP986" s="104"/>
      <c r="BQ986" s="104"/>
      <c r="BR986" s="104"/>
      <c r="BS986" s="104"/>
      <c r="BT986" s="104"/>
      <c r="BU986" s="104"/>
      <c r="BV986" s="104"/>
      <c r="BW986" s="104"/>
      <c r="BX986" s="104"/>
      <c r="BY986" s="104"/>
      <c r="BZ986" s="104"/>
      <c r="CA986" s="104"/>
      <c r="CB986" s="104"/>
      <c r="CC986" s="104"/>
      <c r="CD986" s="104"/>
      <c r="CE986" s="104"/>
      <c r="CF986" s="104"/>
      <c r="CG986" s="104"/>
      <c r="CH986" s="104"/>
      <c r="CI986" s="104"/>
      <c r="CJ986" s="104"/>
      <c r="CK986" s="104"/>
      <c r="CL986" s="104"/>
      <c r="CM986" s="104"/>
      <c r="CN986" s="104"/>
      <c r="CO986" s="104"/>
      <c r="CP986" s="104"/>
      <c r="CQ986" s="104"/>
      <c r="CR986" s="104"/>
      <c r="CS986" s="104"/>
      <c r="CT986" s="104"/>
      <c r="CU986" s="104"/>
      <c r="CV986" s="104"/>
      <c r="CW986" s="104"/>
      <c r="CX986" s="104"/>
      <c r="CY986" s="104"/>
      <c r="CZ986" s="104"/>
      <c r="DA986" s="104"/>
      <c r="DB986" s="104"/>
      <c r="DC986" s="104"/>
      <c r="DD986" s="104"/>
      <c r="DE986" s="104"/>
      <c r="DF986" s="104"/>
      <c r="DG986" s="104"/>
      <c r="DH986" s="104"/>
      <c r="DI986" s="104"/>
      <c r="DJ986" s="104"/>
      <c r="DK986" s="104"/>
      <c r="DL986" s="104"/>
      <c r="DM986" s="104"/>
      <c r="DN986" s="104"/>
      <c r="DO986" s="104"/>
      <c r="DP986" s="104"/>
      <c r="DQ986" s="104"/>
      <c r="DR986" s="104"/>
      <c r="DS986" s="104"/>
      <c r="DT986" s="104"/>
      <c r="DU986" s="104"/>
      <c r="DV986" s="104"/>
      <c r="DW986" s="104"/>
      <c r="DX986" s="104"/>
      <c r="DY986" s="104"/>
      <c r="DZ986" s="104"/>
      <c r="EA986" s="104"/>
      <c r="EB986" s="104"/>
      <c r="EC986" s="104"/>
      <c r="ED986" s="104"/>
      <c r="EE986" s="104"/>
      <c r="EF986" s="104"/>
      <c r="EG986" s="104"/>
      <c r="EH986" s="104"/>
      <c r="EI986" s="104"/>
      <c r="EJ986" s="104"/>
      <c r="EK986" s="104"/>
      <c r="EL986" s="104"/>
      <c r="EM986" s="104"/>
      <c r="EN986" s="104"/>
      <c r="EO986" s="104"/>
      <c r="EP986" s="104"/>
      <c r="EQ986" s="104"/>
      <c r="ER986" s="104"/>
      <c r="ES986" s="104"/>
      <c r="ET986" s="104"/>
      <c r="EU986" s="104"/>
      <c r="EV986" s="104"/>
      <c r="EW986" s="104"/>
      <c r="EX986" s="104"/>
      <c r="EY986" s="104"/>
      <c r="EZ986" s="104"/>
      <c r="FA986" s="104"/>
      <c r="FB986" s="104"/>
      <c r="FC986" s="104"/>
      <c r="FD986" s="104"/>
      <c r="FE986" s="104"/>
      <c r="FF986" s="104"/>
      <c r="FG986" s="104"/>
      <c r="FH986" s="104"/>
      <c r="FI986" s="104"/>
      <c r="FJ986" s="104"/>
      <c r="FK986" s="104"/>
      <c r="FL986" s="104"/>
      <c r="FM986" s="104"/>
      <c r="FN986" s="104"/>
      <c r="FO986" s="104"/>
      <c r="FP986" s="104"/>
      <c r="FQ986" s="104"/>
      <c r="FR986" s="104"/>
      <c r="FS986" s="104"/>
      <c r="FT986" s="104"/>
      <c r="FU986" s="104"/>
      <c r="FV986" s="104"/>
      <c r="FW986" s="104"/>
      <c r="FX986" s="104"/>
      <c r="FY986" s="104"/>
      <c r="FZ986" s="104"/>
      <c r="GA986" s="104"/>
      <c r="GB986" s="104"/>
      <c r="GC986" s="104"/>
      <c r="GD986" s="104"/>
      <c r="GE986" s="104"/>
      <c r="GF986" s="104"/>
      <c r="GG986" s="104"/>
      <c r="GH986" s="104"/>
      <c r="GI986" s="104"/>
      <c r="GJ986" s="104"/>
      <c r="GK986" s="104"/>
      <c r="GL986" s="104"/>
      <c r="GM986" s="104"/>
      <c r="GN986" s="104"/>
      <c r="GO986" s="104"/>
      <c r="GP986" s="104"/>
      <c r="GQ986" s="104"/>
      <c r="GR986" s="104"/>
      <c r="GS986" s="104"/>
      <c r="GT986" s="104"/>
    </row>
    <row r="987" spans="8:202" s="6" customFormat="1">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G987" s="104"/>
      <c r="AH987" s="104"/>
      <c r="AI987" s="104"/>
      <c r="AJ987" s="104"/>
      <c r="AK987" s="104"/>
      <c r="AL987" s="104"/>
      <c r="AM987" s="104"/>
      <c r="AN987" s="104"/>
      <c r="AO987" s="104"/>
      <c r="AP987" s="104"/>
      <c r="AQ987" s="104"/>
      <c r="AR987" s="104"/>
      <c r="AS987" s="104"/>
      <c r="AT987" s="104"/>
      <c r="AU987" s="104"/>
      <c r="AV987" s="104"/>
      <c r="AW987" s="104"/>
      <c r="AX987" s="104"/>
      <c r="AY987" s="104"/>
      <c r="AZ987" s="104"/>
      <c r="BA987" s="104"/>
      <c r="BB987" s="104"/>
      <c r="BC987" s="104"/>
      <c r="BD987" s="104"/>
      <c r="BE987" s="104"/>
      <c r="BF987" s="104"/>
      <c r="BG987" s="104"/>
      <c r="BH987" s="104"/>
      <c r="BI987" s="104"/>
      <c r="BJ987" s="104"/>
      <c r="BK987" s="104"/>
      <c r="BL987" s="104"/>
      <c r="BM987" s="104"/>
      <c r="BN987" s="104"/>
      <c r="BO987" s="104"/>
      <c r="BP987" s="104"/>
      <c r="BQ987" s="104"/>
      <c r="BR987" s="104"/>
      <c r="BS987" s="104"/>
      <c r="BT987" s="104"/>
      <c r="BU987" s="104"/>
      <c r="BV987" s="104"/>
      <c r="BW987" s="104"/>
      <c r="BX987" s="104"/>
      <c r="BY987" s="104"/>
      <c r="BZ987" s="104"/>
      <c r="CA987" s="104"/>
      <c r="CB987" s="104"/>
      <c r="CC987" s="104"/>
      <c r="CD987" s="104"/>
      <c r="CE987" s="104"/>
      <c r="CF987" s="104"/>
      <c r="CG987" s="104"/>
      <c r="CH987" s="104"/>
      <c r="CI987" s="104"/>
      <c r="CJ987" s="104"/>
      <c r="CK987" s="104"/>
      <c r="CL987" s="104"/>
      <c r="CM987" s="104"/>
      <c r="CN987" s="104"/>
      <c r="CO987" s="104"/>
      <c r="CP987" s="104"/>
      <c r="CQ987" s="104"/>
      <c r="CR987" s="104"/>
      <c r="CS987" s="104"/>
      <c r="CT987" s="104"/>
      <c r="CU987" s="104"/>
      <c r="CV987" s="104"/>
      <c r="CW987" s="104"/>
      <c r="CX987" s="104"/>
      <c r="CY987" s="104"/>
      <c r="CZ987" s="104"/>
      <c r="DA987" s="104"/>
      <c r="DB987" s="104"/>
      <c r="DC987" s="104"/>
      <c r="DD987" s="104"/>
      <c r="DE987" s="104"/>
      <c r="DF987" s="104"/>
      <c r="DG987" s="104"/>
      <c r="DH987" s="104"/>
      <c r="DI987" s="104"/>
      <c r="DJ987" s="104"/>
      <c r="DK987" s="104"/>
      <c r="DL987" s="104"/>
      <c r="DM987" s="104"/>
      <c r="DN987" s="104"/>
      <c r="DO987" s="104"/>
      <c r="DP987" s="104"/>
      <c r="DQ987" s="104"/>
      <c r="DR987" s="104"/>
      <c r="DS987" s="104"/>
      <c r="DT987" s="104"/>
      <c r="DU987" s="104"/>
      <c r="DV987" s="104"/>
      <c r="DW987" s="104"/>
      <c r="DX987" s="104"/>
      <c r="DY987" s="104"/>
      <c r="DZ987" s="104"/>
      <c r="EA987" s="104"/>
      <c r="EB987" s="104"/>
      <c r="EC987" s="104"/>
      <c r="ED987" s="104"/>
      <c r="EE987" s="104"/>
      <c r="EF987" s="104"/>
      <c r="EG987" s="104"/>
      <c r="EH987" s="104"/>
      <c r="EI987" s="104"/>
      <c r="EJ987" s="104"/>
      <c r="EK987" s="104"/>
      <c r="EL987" s="104"/>
      <c r="EM987" s="104"/>
      <c r="EN987" s="104"/>
      <c r="EO987" s="104"/>
      <c r="EP987" s="104"/>
      <c r="EQ987" s="104"/>
      <c r="ER987" s="104"/>
      <c r="ES987" s="104"/>
      <c r="ET987" s="104"/>
      <c r="EU987" s="104"/>
      <c r="EV987" s="104"/>
      <c r="EW987" s="104"/>
      <c r="EX987" s="104"/>
      <c r="EY987" s="104"/>
      <c r="EZ987" s="104"/>
      <c r="FA987" s="104"/>
      <c r="FB987" s="104"/>
      <c r="FC987" s="104"/>
      <c r="FD987" s="104"/>
      <c r="FE987" s="104"/>
      <c r="FF987" s="104"/>
      <c r="FG987" s="104"/>
      <c r="FH987" s="104"/>
      <c r="FI987" s="104"/>
      <c r="FJ987" s="104"/>
      <c r="FK987" s="104"/>
      <c r="FL987" s="104"/>
      <c r="FM987" s="104"/>
      <c r="FN987" s="104"/>
      <c r="FO987" s="104"/>
      <c r="FP987" s="104"/>
      <c r="FQ987" s="104"/>
      <c r="FR987" s="104"/>
      <c r="FS987" s="104"/>
      <c r="FT987" s="104"/>
      <c r="FU987" s="104"/>
      <c r="FV987" s="104"/>
      <c r="FW987" s="104"/>
      <c r="FX987" s="104"/>
      <c r="FY987" s="104"/>
      <c r="FZ987" s="104"/>
      <c r="GA987" s="104"/>
      <c r="GB987" s="104"/>
      <c r="GC987" s="104"/>
      <c r="GD987" s="104"/>
      <c r="GE987" s="104"/>
      <c r="GF987" s="104"/>
      <c r="GG987" s="104"/>
      <c r="GH987" s="104"/>
      <c r="GI987" s="104"/>
      <c r="GJ987" s="104"/>
      <c r="GK987" s="104"/>
      <c r="GL987" s="104"/>
      <c r="GM987" s="104"/>
      <c r="GN987" s="104"/>
      <c r="GO987" s="104"/>
      <c r="GP987" s="104"/>
      <c r="GQ987" s="104"/>
      <c r="GR987" s="104"/>
      <c r="GS987" s="104"/>
      <c r="GT987" s="104"/>
    </row>
    <row r="988" spans="8:202" s="6" customFormat="1">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G988" s="104"/>
      <c r="AH988" s="104"/>
      <c r="AI988" s="104"/>
      <c r="AJ988" s="104"/>
      <c r="AK988" s="104"/>
      <c r="AL988" s="104"/>
      <c r="AM988" s="104"/>
      <c r="AN988" s="104"/>
      <c r="AO988" s="104"/>
      <c r="AP988" s="104"/>
      <c r="AQ988" s="104"/>
      <c r="AR988" s="104"/>
      <c r="AS988" s="104"/>
      <c r="AT988" s="104"/>
      <c r="AU988" s="104"/>
      <c r="AV988" s="104"/>
      <c r="AW988" s="104"/>
      <c r="AX988" s="104"/>
      <c r="AY988" s="104"/>
      <c r="AZ988" s="104"/>
      <c r="BA988" s="104"/>
      <c r="BB988" s="104"/>
      <c r="BC988" s="104"/>
      <c r="BD988" s="104"/>
      <c r="BE988" s="104"/>
      <c r="BF988" s="104"/>
      <c r="BG988" s="104"/>
      <c r="BH988" s="104"/>
      <c r="BI988" s="104"/>
      <c r="BJ988" s="104"/>
      <c r="BK988" s="104"/>
      <c r="BL988" s="104"/>
      <c r="BM988" s="104"/>
      <c r="BN988" s="104"/>
      <c r="BO988" s="104"/>
      <c r="BP988" s="104"/>
      <c r="BQ988" s="104"/>
      <c r="BR988" s="104"/>
      <c r="BS988" s="104"/>
      <c r="BT988" s="104"/>
      <c r="BU988" s="104"/>
      <c r="BV988" s="104"/>
      <c r="BW988" s="104"/>
      <c r="BX988" s="104"/>
      <c r="BY988" s="104"/>
      <c r="BZ988" s="104"/>
      <c r="CA988" s="104"/>
      <c r="CB988" s="104"/>
      <c r="CC988" s="104"/>
      <c r="CD988" s="104"/>
      <c r="CE988" s="104"/>
      <c r="CF988" s="104"/>
      <c r="CG988" s="104"/>
      <c r="CH988" s="104"/>
      <c r="CI988" s="104"/>
      <c r="CJ988" s="104"/>
      <c r="CK988" s="104"/>
      <c r="CL988" s="104"/>
      <c r="CM988" s="104"/>
      <c r="CN988" s="104"/>
      <c r="CO988" s="104"/>
      <c r="CP988" s="104"/>
      <c r="CQ988" s="104"/>
      <c r="CR988" s="104"/>
      <c r="CS988" s="104"/>
      <c r="CT988" s="104"/>
      <c r="CU988" s="104"/>
      <c r="CV988" s="104"/>
      <c r="CW988" s="104"/>
      <c r="CX988" s="104"/>
      <c r="CY988" s="104"/>
      <c r="CZ988" s="104"/>
      <c r="DA988" s="104"/>
      <c r="DB988" s="104"/>
      <c r="DC988" s="104"/>
      <c r="DD988" s="104"/>
      <c r="DE988" s="104"/>
      <c r="DF988" s="104"/>
      <c r="DG988" s="104"/>
      <c r="DH988" s="104"/>
      <c r="DI988" s="104"/>
      <c r="DJ988" s="104"/>
      <c r="DK988" s="104"/>
      <c r="DL988" s="104"/>
      <c r="DM988" s="104"/>
      <c r="DN988" s="104"/>
      <c r="DO988" s="104"/>
      <c r="DP988" s="104"/>
      <c r="DQ988" s="104"/>
      <c r="DR988" s="104"/>
      <c r="DS988" s="104"/>
      <c r="DT988" s="104"/>
      <c r="DU988" s="104"/>
      <c r="DV988" s="104"/>
      <c r="DW988" s="104"/>
      <c r="DX988" s="104"/>
      <c r="DY988" s="104"/>
      <c r="DZ988" s="104"/>
      <c r="EA988" s="104"/>
      <c r="EB988" s="104"/>
      <c r="EC988" s="104"/>
      <c r="ED988" s="104"/>
      <c r="EE988" s="104"/>
      <c r="EF988" s="104"/>
      <c r="EG988" s="104"/>
      <c r="EH988" s="104"/>
      <c r="EI988" s="104"/>
      <c r="EJ988" s="104"/>
      <c r="EK988" s="104"/>
      <c r="EL988" s="104"/>
      <c r="EM988" s="104"/>
      <c r="EN988" s="104"/>
      <c r="EO988" s="104"/>
      <c r="EP988" s="104"/>
      <c r="EQ988" s="104"/>
      <c r="ER988" s="104"/>
      <c r="ES988" s="104"/>
      <c r="ET988" s="104"/>
      <c r="EU988" s="104"/>
      <c r="EV988" s="104"/>
      <c r="EW988" s="104"/>
      <c r="EX988" s="104"/>
      <c r="EY988" s="104"/>
      <c r="EZ988" s="104"/>
      <c r="FA988" s="104"/>
      <c r="FB988" s="104"/>
      <c r="FC988" s="104"/>
      <c r="FD988" s="104"/>
      <c r="FE988" s="104"/>
      <c r="FF988" s="104"/>
      <c r="FG988" s="104"/>
      <c r="FH988" s="104"/>
      <c r="FI988" s="104"/>
      <c r="FJ988" s="104"/>
      <c r="FK988" s="104"/>
      <c r="FL988" s="104"/>
      <c r="FM988" s="104"/>
      <c r="FN988" s="104"/>
      <c r="FO988" s="104"/>
      <c r="FP988" s="104"/>
      <c r="FQ988" s="104"/>
      <c r="FR988" s="104"/>
      <c r="FS988" s="104"/>
      <c r="FT988" s="104"/>
      <c r="FU988" s="104"/>
      <c r="FV988" s="104"/>
      <c r="FW988" s="104"/>
      <c r="FX988" s="104"/>
      <c r="FY988" s="104"/>
      <c r="FZ988" s="104"/>
      <c r="GA988" s="104"/>
      <c r="GB988" s="104"/>
      <c r="GC988" s="104"/>
      <c r="GD988" s="104"/>
      <c r="GE988" s="104"/>
      <c r="GF988" s="104"/>
      <c r="GG988" s="104"/>
      <c r="GH988" s="104"/>
      <c r="GI988" s="104"/>
      <c r="GJ988" s="104"/>
      <c r="GK988" s="104"/>
      <c r="GL988" s="104"/>
      <c r="GM988" s="104"/>
      <c r="GN988" s="104"/>
      <c r="GO988" s="104"/>
      <c r="GP988" s="104"/>
      <c r="GQ988" s="104"/>
      <c r="GR988" s="104"/>
      <c r="GS988" s="104"/>
      <c r="GT988" s="104"/>
    </row>
    <row r="989" spans="8:202" s="6" customFormat="1">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4"/>
      <c r="AN989" s="104"/>
      <c r="AO989" s="104"/>
      <c r="AP989" s="104"/>
      <c r="AQ989" s="104"/>
      <c r="AR989" s="104"/>
      <c r="AS989" s="104"/>
      <c r="AT989" s="104"/>
      <c r="AU989" s="104"/>
      <c r="AV989" s="104"/>
      <c r="AW989" s="104"/>
      <c r="AX989" s="104"/>
      <c r="AY989" s="104"/>
      <c r="AZ989" s="104"/>
      <c r="BA989" s="104"/>
      <c r="BB989" s="104"/>
      <c r="BC989" s="104"/>
      <c r="BD989" s="104"/>
      <c r="BE989" s="104"/>
      <c r="BF989" s="104"/>
      <c r="BG989" s="104"/>
      <c r="BH989" s="104"/>
      <c r="BI989" s="104"/>
      <c r="BJ989" s="104"/>
      <c r="BK989" s="104"/>
      <c r="BL989" s="104"/>
      <c r="BM989" s="104"/>
      <c r="BN989" s="104"/>
      <c r="BO989" s="104"/>
      <c r="BP989" s="104"/>
      <c r="BQ989" s="104"/>
      <c r="BR989" s="104"/>
      <c r="BS989" s="104"/>
      <c r="BT989" s="104"/>
      <c r="BU989" s="104"/>
      <c r="BV989" s="104"/>
      <c r="BW989" s="104"/>
      <c r="BX989" s="104"/>
      <c r="BY989" s="104"/>
      <c r="BZ989" s="104"/>
      <c r="CA989" s="104"/>
      <c r="CB989" s="104"/>
      <c r="CC989" s="104"/>
      <c r="CD989" s="104"/>
      <c r="CE989" s="104"/>
      <c r="CF989" s="104"/>
      <c r="CG989" s="104"/>
      <c r="CH989" s="104"/>
      <c r="CI989" s="104"/>
      <c r="CJ989" s="104"/>
      <c r="CK989" s="104"/>
      <c r="CL989" s="104"/>
      <c r="CM989" s="104"/>
      <c r="CN989" s="104"/>
      <c r="CO989" s="104"/>
      <c r="CP989" s="104"/>
      <c r="CQ989" s="104"/>
      <c r="CR989" s="104"/>
      <c r="CS989" s="104"/>
      <c r="CT989" s="104"/>
      <c r="CU989" s="104"/>
      <c r="CV989" s="104"/>
      <c r="CW989" s="104"/>
      <c r="CX989" s="104"/>
      <c r="CY989" s="104"/>
      <c r="CZ989" s="104"/>
      <c r="DA989" s="104"/>
      <c r="DB989" s="104"/>
      <c r="DC989" s="104"/>
      <c r="DD989" s="104"/>
      <c r="DE989" s="104"/>
      <c r="DF989" s="104"/>
      <c r="DG989" s="104"/>
      <c r="DH989" s="104"/>
      <c r="DI989" s="104"/>
      <c r="DJ989" s="104"/>
      <c r="DK989" s="104"/>
      <c r="DL989" s="104"/>
      <c r="DM989" s="104"/>
      <c r="DN989" s="104"/>
      <c r="DO989" s="104"/>
      <c r="DP989" s="104"/>
      <c r="DQ989" s="104"/>
      <c r="DR989" s="104"/>
      <c r="DS989" s="104"/>
      <c r="DT989" s="104"/>
      <c r="DU989" s="104"/>
      <c r="DV989" s="104"/>
      <c r="DW989" s="104"/>
      <c r="DX989" s="104"/>
      <c r="DY989" s="104"/>
      <c r="DZ989" s="104"/>
      <c r="EA989" s="104"/>
      <c r="EB989" s="104"/>
      <c r="EC989" s="104"/>
      <c r="ED989" s="104"/>
      <c r="EE989" s="104"/>
      <c r="EF989" s="104"/>
      <c r="EG989" s="104"/>
      <c r="EH989" s="104"/>
      <c r="EI989" s="104"/>
      <c r="EJ989" s="104"/>
      <c r="EK989" s="104"/>
      <c r="EL989" s="104"/>
      <c r="EM989" s="104"/>
      <c r="EN989" s="104"/>
      <c r="EO989" s="104"/>
      <c r="EP989" s="104"/>
      <c r="EQ989" s="104"/>
      <c r="ER989" s="104"/>
      <c r="ES989" s="104"/>
      <c r="ET989" s="104"/>
      <c r="EU989" s="104"/>
      <c r="EV989" s="104"/>
      <c r="EW989" s="104"/>
      <c r="EX989" s="104"/>
      <c r="EY989" s="104"/>
      <c r="EZ989" s="104"/>
      <c r="FA989" s="104"/>
      <c r="FB989" s="104"/>
      <c r="FC989" s="104"/>
      <c r="FD989" s="104"/>
      <c r="FE989" s="104"/>
      <c r="FF989" s="104"/>
      <c r="FG989" s="104"/>
      <c r="FH989" s="104"/>
      <c r="FI989" s="104"/>
      <c r="FJ989" s="104"/>
      <c r="FK989" s="104"/>
      <c r="FL989" s="104"/>
      <c r="FM989" s="104"/>
      <c r="FN989" s="104"/>
      <c r="FO989" s="104"/>
      <c r="FP989" s="104"/>
      <c r="FQ989" s="104"/>
      <c r="FR989" s="104"/>
      <c r="FS989" s="104"/>
      <c r="FT989" s="104"/>
      <c r="FU989" s="104"/>
      <c r="FV989" s="104"/>
      <c r="FW989" s="104"/>
      <c r="FX989" s="104"/>
      <c r="FY989" s="104"/>
      <c r="FZ989" s="104"/>
      <c r="GA989" s="104"/>
      <c r="GB989" s="104"/>
      <c r="GC989" s="104"/>
      <c r="GD989" s="104"/>
      <c r="GE989" s="104"/>
      <c r="GF989" s="104"/>
      <c r="GG989" s="104"/>
      <c r="GH989" s="104"/>
      <c r="GI989" s="104"/>
      <c r="GJ989" s="104"/>
      <c r="GK989" s="104"/>
      <c r="GL989" s="104"/>
      <c r="GM989" s="104"/>
      <c r="GN989" s="104"/>
      <c r="GO989" s="104"/>
      <c r="GP989" s="104"/>
      <c r="GQ989" s="104"/>
      <c r="GR989" s="104"/>
      <c r="GS989" s="104"/>
      <c r="GT989" s="104"/>
    </row>
    <row r="990" spans="8:202" s="6" customFormat="1">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4"/>
      <c r="AL990" s="104"/>
      <c r="AM990" s="104"/>
      <c r="AN990" s="104"/>
      <c r="AO990" s="104"/>
      <c r="AP990" s="104"/>
      <c r="AQ990" s="104"/>
      <c r="AR990" s="104"/>
      <c r="AS990" s="104"/>
      <c r="AT990" s="104"/>
      <c r="AU990" s="104"/>
      <c r="AV990" s="104"/>
      <c r="AW990" s="104"/>
      <c r="AX990" s="104"/>
      <c r="AY990" s="104"/>
      <c r="AZ990" s="104"/>
      <c r="BA990" s="104"/>
      <c r="BB990" s="104"/>
      <c r="BC990" s="104"/>
      <c r="BD990" s="104"/>
      <c r="BE990" s="104"/>
      <c r="BF990" s="104"/>
      <c r="BG990" s="104"/>
      <c r="BH990" s="104"/>
      <c r="BI990" s="104"/>
      <c r="BJ990" s="104"/>
      <c r="BK990" s="104"/>
      <c r="BL990" s="104"/>
      <c r="BM990" s="104"/>
      <c r="BN990" s="104"/>
      <c r="BO990" s="104"/>
      <c r="BP990" s="104"/>
      <c r="BQ990" s="104"/>
      <c r="BR990" s="104"/>
      <c r="BS990" s="104"/>
      <c r="BT990" s="104"/>
      <c r="BU990" s="104"/>
      <c r="BV990" s="104"/>
      <c r="BW990" s="104"/>
      <c r="BX990" s="104"/>
      <c r="BY990" s="104"/>
      <c r="BZ990" s="104"/>
      <c r="CA990" s="104"/>
      <c r="CB990" s="104"/>
      <c r="CC990" s="104"/>
      <c r="CD990" s="104"/>
      <c r="CE990" s="104"/>
      <c r="CF990" s="104"/>
      <c r="CG990" s="104"/>
      <c r="CH990" s="104"/>
      <c r="CI990" s="104"/>
      <c r="CJ990" s="104"/>
      <c r="CK990" s="104"/>
      <c r="CL990" s="104"/>
      <c r="CM990" s="104"/>
      <c r="CN990" s="104"/>
      <c r="CO990" s="104"/>
      <c r="CP990" s="104"/>
      <c r="CQ990" s="104"/>
      <c r="CR990" s="104"/>
      <c r="CS990" s="104"/>
      <c r="CT990" s="104"/>
      <c r="CU990" s="104"/>
      <c r="CV990" s="104"/>
      <c r="CW990" s="104"/>
      <c r="CX990" s="104"/>
      <c r="CY990" s="104"/>
      <c r="CZ990" s="104"/>
      <c r="DA990" s="104"/>
      <c r="DB990" s="104"/>
      <c r="DC990" s="104"/>
      <c r="DD990" s="104"/>
      <c r="DE990" s="104"/>
      <c r="DF990" s="104"/>
      <c r="DG990" s="104"/>
      <c r="DH990" s="104"/>
      <c r="DI990" s="104"/>
      <c r="DJ990" s="104"/>
      <c r="DK990" s="104"/>
      <c r="DL990" s="104"/>
      <c r="DM990" s="104"/>
      <c r="DN990" s="104"/>
      <c r="DO990" s="104"/>
      <c r="DP990" s="104"/>
      <c r="DQ990" s="104"/>
      <c r="DR990" s="104"/>
      <c r="DS990" s="104"/>
      <c r="DT990" s="104"/>
      <c r="DU990" s="104"/>
      <c r="DV990" s="104"/>
      <c r="DW990" s="104"/>
      <c r="DX990" s="104"/>
      <c r="DY990" s="104"/>
      <c r="DZ990" s="104"/>
      <c r="EA990" s="104"/>
      <c r="EB990" s="104"/>
      <c r="EC990" s="104"/>
      <c r="ED990" s="104"/>
      <c r="EE990" s="104"/>
      <c r="EF990" s="104"/>
      <c r="EG990" s="104"/>
      <c r="EH990" s="104"/>
      <c r="EI990" s="104"/>
      <c r="EJ990" s="104"/>
      <c r="EK990" s="104"/>
      <c r="EL990" s="104"/>
      <c r="EM990" s="104"/>
      <c r="EN990" s="104"/>
      <c r="EO990" s="104"/>
      <c r="EP990" s="104"/>
      <c r="EQ990" s="104"/>
      <c r="ER990" s="104"/>
      <c r="ES990" s="104"/>
      <c r="ET990" s="104"/>
      <c r="EU990" s="104"/>
      <c r="EV990" s="104"/>
      <c r="EW990" s="104"/>
      <c r="EX990" s="104"/>
      <c r="EY990" s="104"/>
      <c r="EZ990" s="104"/>
      <c r="FA990" s="104"/>
      <c r="FB990" s="104"/>
      <c r="FC990" s="104"/>
      <c r="FD990" s="104"/>
      <c r="FE990" s="104"/>
      <c r="FF990" s="104"/>
      <c r="FG990" s="104"/>
      <c r="FH990" s="104"/>
      <c r="FI990" s="104"/>
      <c r="FJ990" s="104"/>
      <c r="FK990" s="104"/>
      <c r="FL990" s="104"/>
      <c r="FM990" s="104"/>
      <c r="FN990" s="104"/>
      <c r="FO990" s="104"/>
      <c r="FP990" s="104"/>
      <c r="FQ990" s="104"/>
      <c r="FR990" s="104"/>
      <c r="FS990" s="104"/>
      <c r="FT990" s="104"/>
      <c r="FU990" s="104"/>
      <c r="FV990" s="104"/>
      <c r="FW990" s="104"/>
      <c r="FX990" s="104"/>
      <c r="FY990" s="104"/>
      <c r="FZ990" s="104"/>
      <c r="GA990" s="104"/>
      <c r="GB990" s="104"/>
      <c r="GC990" s="104"/>
      <c r="GD990" s="104"/>
      <c r="GE990" s="104"/>
      <c r="GF990" s="104"/>
      <c r="GG990" s="104"/>
      <c r="GH990" s="104"/>
      <c r="GI990" s="104"/>
      <c r="GJ990" s="104"/>
      <c r="GK990" s="104"/>
      <c r="GL990" s="104"/>
      <c r="GM990" s="104"/>
      <c r="GN990" s="104"/>
      <c r="GO990" s="104"/>
      <c r="GP990" s="104"/>
      <c r="GQ990" s="104"/>
      <c r="GR990" s="104"/>
      <c r="GS990" s="104"/>
      <c r="GT990" s="104"/>
    </row>
    <row r="991" spans="8:202" s="6" customFormat="1">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c r="AG991" s="104"/>
      <c r="AH991" s="104"/>
      <c r="AI991" s="104"/>
      <c r="AJ991" s="104"/>
      <c r="AK991" s="104"/>
      <c r="AL991" s="104"/>
      <c r="AM991" s="104"/>
      <c r="AN991" s="104"/>
      <c r="AO991" s="104"/>
      <c r="AP991" s="104"/>
      <c r="AQ991" s="104"/>
      <c r="AR991" s="104"/>
      <c r="AS991" s="104"/>
      <c r="AT991" s="104"/>
      <c r="AU991" s="104"/>
      <c r="AV991" s="104"/>
      <c r="AW991" s="104"/>
      <c r="AX991" s="104"/>
      <c r="AY991" s="104"/>
      <c r="AZ991" s="104"/>
      <c r="BA991" s="104"/>
      <c r="BB991" s="104"/>
      <c r="BC991" s="104"/>
      <c r="BD991" s="104"/>
      <c r="BE991" s="104"/>
      <c r="BF991" s="104"/>
      <c r="BG991" s="104"/>
      <c r="BH991" s="104"/>
      <c r="BI991" s="104"/>
      <c r="BJ991" s="104"/>
      <c r="BK991" s="104"/>
      <c r="BL991" s="104"/>
      <c r="BM991" s="104"/>
      <c r="BN991" s="104"/>
      <c r="BO991" s="104"/>
      <c r="BP991" s="104"/>
      <c r="BQ991" s="104"/>
      <c r="BR991" s="104"/>
      <c r="BS991" s="104"/>
      <c r="BT991" s="104"/>
      <c r="BU991" s="104"/>
      <c r="BV991" s="104"/>
      <c r="BW991" s="104"/>
      <c r="BX991" s="104"/>
      <c r="BY991" s="104"/>
      <c r="BZ991" s="104"/>
      <c r="CA991" s="104"/>
      <c r="CB991" s="104"/>
      <c r="CC991" s="104"/>
      <c r="CD991" s="104"/>
      <c r="CE991" s="104"/>
      <c r="CF991" s="104"/>
      <c r="CG991" s="104"/>
      <c r="CH991" s="104"/>
      <c r="CI991" s="104"/>
      <c r="CJ991" s="104"/>
      <c r="CK991" s="104"/>
      <c r="CL991" s="104"/>
      <c r="CM991" s="104"/>
      <c r="CN991" s="104"/>
      <c r="CO991" s="104"/>
      <c r="CP991" s="104"/>
      <c r="CQ991" s="104"/>
      <c r="CR991" s="104"/>
      <c r="CS991" s="104"/>
      <c r="CT991" s="104"/>
      <c r="CU991" s="104"/>
      <c r="CV991" s="104"/>
      <c r="CW991" s="104"/>
      <c r="CX991" s="104"/>
      <c r="CY991" s="104"/>
      <c r="CZ991" s="104"/>
      <c r="DA991" s="104"/>
      <c r="DB991" s="104"/>
      <c r="DC991" s="104"/>
      <c r="DD991" s="104"/>
      <c r="DE991" s="104"/>
      <c r="DF991" s="104"/>
      <c r="DG991" s="104"/>
      <c r="DH991" s="104"/>
      <c r="DI991" s="104"/>
      <c r="DJ991" s="104"/>
      <c r="DK991" s="104"/>
      <c r="DL991" s="104"/>
      <c r="DM991" s="104"/>
      <c r="DN991" s="104"/>
      <c r="DO991" s="104"/>
      <c r="DP991" s="104"/>
      <c r="DQ991" s="104"/>
      <c r="DR991" s="104"/>
      <c r="DS991" s="104"/>
      <c r="DT991" s="104"/>
      <c r="DU991" s="104"/>
      <c r="DV991" s="104"/>
      <c r="DW991" s="104"/>
      <c r="DX991" s="104"/>
      <c r="DY991" s="104"/>
      <c r="DZ991" s="104"/>
      <c r="EA991" s="104"/>
      <c r="EB991" s="104"/>
      <c r="EC991" s="104"/>
      <c r="ED991" s="104"/>
      <c r="EE991" s="104"/>
      <c r="EF991" s="104"/>
      <c r="EG991" s="104"/>
      <c r="EH991" s="104"/>
      <c r="EI991" s="104"/>
      <c r="EJ991" s="104"/>
      <c r="EK991" s="104"/>
      <c r="EL991" s="104"/>
      <c r="EM991" s="104"/>
      <c r="EN991" s="104"/>
      <c r="EO991" s="104"/>
      <c r="EP991" s="104"/>
      <c r="EQ991" s="104"/>
      <c r="ER991" s="104"/>
      <c r="ES991" s="104"/>
      <c r="ET991" s="104"/>
      <c r="EU991" s="104"/>
      <c r="EV991" s="104"/>
      <c r="EW991" s="104"/>
      <c r="EX991" s="104"/>
      <c r="EY991" s="104"/>
      <c r="EZ991" s="104"/>
      <c r="FA991" s="104"/>
      <c r="FB991" s="104"/>
      <c r="FC991" s="104"/>
      <c r="FD991" s="104"/>
      <c r="FE991" s="104"/>
      <c r="FF991" s="104"/>
      <c r="FG991" s="104"/>
      <c r="FH991" s="104"/>
      <c r="FI991" s="104"/>
      <c r="FJ991" s="104"/>
      <c r="FK991" s="104"/>
      <c r="FL991" s="104"/>
      <c r="FM991" s="104"/>
      <c r="FN991" s="104"/>
      <c r="FO991" s="104"/>
      <c r="FP991" s="104"/>
      <c r="FQ991" s="104"/>
      <c r="FR991" s="104"/>
      <c r="FS991" s="104"/>
      <c r="FT991" s="104"/>
      <c r="FU991" s="104"/>
      <c r="FV991" s="104"/>
      <c r="FW991" s="104"/>
      <c r="FX991" s="104"/>
      <c r="FY991" s="104"/>
      <c r="FZ991" s="104"/>
      <c r="GA991" s="104"/>
      <c r="GB991" s="104"/>
      <c r="GC991" s="104"/>
      <c r="GD991" s="104"/>
      <c r="GE991" s="104"/>
      <c r="GF991" s="104"/>
      <c r="GG991" s="104"/>
      <c r="GH991" s="104"/>
      <c r="GI991" s="104"/>
      <c r="GJ991" s="104"/>
      <c r="GK991" s="104"/>
      <c r="GL991" s="104"/>
      <c r="GM991" s="104"/>
      <c r="GN991" s="104"/>
      <c r="GO991" s="104"/>
      <c r="GP991" s="104"/>
      <c r="GQ991" s="104"/>
      <c r="GR991" s="104"/>
      <c r="GS991" s="104"/>
      <c r="GT991" s="104"/>
    </row>
    <row r="992" spans="8:202" s="6" customFormat="1">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04"/>
      <c r="AM992" s="104"/>
      <c r="AN992" s="104"/>
      <c r="AO992" s="104"/>
      <c r="AP992" s="104"/>
      <c r="AQ992" s="104"/>
      <c r="AR992" s="104"/>
      <c r="AS992" s="104"/>
      <c r="AT992" s="104"/>
      <c r="AU992" s="104"/>
      <c r="AV992" s="104"/>
      <c r="AW992" s="104"/>
      <c r="AX992" s="104"/>
      <c r="AY992" s="104"/>
      <c r="AZ992" s="104"/>
      <c r="BA992" s="104"/>
      <c r="BB992" s="104"/>
      <c r="BC992" s="104"/>
      <c r="BD992" s="104"/>
      <c r="BE992" s="104"/>
      <c r="BF992" s="104"/>
      <c r="BG992" s="104"/>
      <c r="BH992" s="104"/>
      <c r="BI992" s="104"/>
      <c r="BJ992" s="104"/>
      <c r="BK992" s="104"/>
      <c r="BL992" s="104"/>
      <c r="BM992" s="104"/>
      <c r="BN992" s="104"/>
      <c r="BO992" s="104"/>
      <c r="BP992" s="104"/>
      <c r="BQ992" s="104"/>
      <c r="BR992" s="104"/>
      <c r="BS992" s="104"/>
      <c r="BT992" s="104"/>
      <c r="BU992" s="104"/>
      <c r="BV992" s="104"/>
      <c r="BW992" s="104"/>
      <c r="BX992" s="104"/>
      <c r="BY992" s="104"/>
      <c r="BZ992" s="104"/>
      <c r="CA992" s="104"/>
      <c r="CB992" s="104"/>
      <c r="CC992" s="104"/>
      <c r="CD992" s="104"/>
      <c r="CE992" s="104"/>
      <c r="CF992" s="104"/>
      <c r="CG992" s="104"/>
      <c r="CH992" s="104"/>
      <c r="CI992" s="104"/>
      <c r="CJ992" s="104"/>
      <c r="CK992" s="104"/>
      <c r="CL992" s="104"/>
      <c r="CM992" s="104"/>
      <c r="CN992" s="104"/>
      <c r="CO992" s="104"/>
      <c r="CP992" s="104"/>
      <c r="CQ992" s="104"/>
      <c r="CR992" s="104"/>
      <c r="CS992" s="104"/>
      <c r="CT992" s="104"/>
      <c r="CU992" s="104"/>
      <c r="CV992" s="104"/>
      <c r="CW992" s="104"/>
      <c r="CX992" s="104"/>
      <c r="CY992" s="104"/>
      <c r="CZ992" s="104"/>
      <c r="DA992" s="104"/>
      <c r="DB992" s="104"/>
      <c r="DC992" s="104"/>
      <c r="DD992" s="104"/>
      <c r="DE992" s="104"/>
      <c r="DF992" s="104"/>
      <c r="DG992" s="104"/>
      <c r="DH992" s="104"/>
      <c r="DI992" s="104"/>
      <c r="DJ992" s="104"/>
      <c r="DK992" s="104"/>
      <c r="DL992" s="104"/>
      <c r="DM992" s="104"/>
      <c r="DN992" s="104"/>
      <c r="DO992" s="104"/>
      <c r="DP992" s="104"/>
      <c r="DQ992" s="104"/>
      <c r="DR992" s="104"/>
      <c r="DS992" s="104"/>
      <c r="DT992" s="104"/>
      <c r="DU992" s="104"/>
      <c r="DV992" s="104"/>
      <c r="DW992" s="104"/>
      <c r="DX992" s="104"/>
      <c r="DY992" s="104"/>
      <c r="DZ992" s="104"/>
      <c r="EA992" s="104"/>
      <c r="EB992" s="104"/>
      <c r="EC992" s="104"/>
      <c r="ED992" s="104"/>
      <c r="EE992" s="104"/>
      <c r="EF992" s="104"/>
      <c r="EG992" s="104"/>
      <c r="EH992" s="104"/>
      <c r="EI992" s="104"/>
      <c r="EJ992" s="104"/>
      <c r="EK992" s="104"/>
      <c r="EL992" s="104"/>
      <c r="EM992" s="104"/>
      <c r="EN992" s="104"/>
      <c r="EO992" s="104"/>
      <c r="EP992" s="104"/>
      <c r="EQ992" s="104"/>
      <c r="ER992" s="104"/>
      <c r="ES992" s="104"/>
      <c r="ET992" s="104"/>
      <c r="EU992" s="104"/>
      <c r="EV992" s="104"/>
      <c r="EW992" s="104"/>
      <c r="EX992" s="104"/>
      <c r="EY992" s="104"/>
      <c r="EZ992" s="104"/>
      <c r="FA992" s="104"/>
      <c r="FB992" s="104"/>
      <c r="FC992" s="104"/>
      <c r="FD992" s="104"/>
      <c r="FE992" s="104"/>
      <c r="FF992" s="104"/>
      <c r="FG992" s="104"/>
      <c r="FH992" s="104"/>
      <c r="FI992" s="104"/>
      <c r="FJ992" s="104"/>
      <c r="FK992" s="104"/>
      <c r="FL992" s="104"/>
      <c r="FM992" s="104"/>
      <c r="FN992" s="104"/>
      <c r="FO992" s="104"/>
      <c r="FP992" s="104"/>
      <c r="FQ992" s="104"/>
      <c r="FR992" s="104"/>
      <c r="FS992" s="104"/>
      <c r="FT992" s="104"/>
      <c r="FU992" s="104"/>
      <c r="FV992" s="104"/>
      <c r="FW992" s="104"/>
      <c r="FX992" s="104"/>
      <c r="FY992" s="104"/>
      <c r="FZ992" s="104"/>
      <c r="GA992" s="104"/>
      <c r="GB992" s="104"/>
      <c r="GC992" s="104"/>
      <c r="GD992" s="104"/>
      <c r="GE992" s="104"/>
      <c r="GF992" s="104"/>
      <c r="GG992" s="104"/>
      <c r="GH992" s="104"/>
      <c r="GI992" s="104"/>
      <c r="GJ992" s="104"/>
      <c r="GK992" s="104"/>
      <c r="GL992" s="104"/>
      <c r="GM992" s="104"/>
      <c r="GN992" s="104"/>
      <c r="GO992" s="104"/>
      <c r="GP992" s="104"/>
      <c r="GQ992" s="104"/>
      <c r="GR992" s="104"/>
      <c r="GS992" s="104"/>
      <c r="GT992" s="104"/>
    </row>
    <row r="993" spans="8:202" s="6" customFormat="1">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c r="AG993" s="104"/>
      <c r="AH993" s="104"/>
      <c r="AI993" s="104"/>
      <c r="AJ993" s="104"/>
      <c r="AK993" s="104"/>
      <c r="AL993" s="104"/>
      <c r="AM993" s="104"/>
      <c r="AN993" s="104"/>
      <c r="AO993" s="104"/>
      <c r="AP993" s="104"/>
      <c r="AQ993" s="104"/>
      <c r="AR993" s="104"/>
      <c r="AS993" s="104"/>
      <c r="AT993" s="104"/>
      <c r="AU993" s="104"/>
      <c r="AV993" s="104"/>
      <c r="AW993" s="104"/>
      <c r="AX993" s="104"/>
      <c r="AY993" s="104"/>
      <c r="AZ993" s="104"/>
      <c r="BA993" s="104"/>
      <c r="BB993" s="104"/>
      <c r="BC993" s="104"/>
      <c r="BD993" s="104"/>
      <c r="BE993" s="104"/>
      <c r="BF993" s="104"/>
      <c r="BG993" s="104"/>
      <c r="BH993" s="104"/>
      <c r="BI993" s="104"/>
      <c r="BJ993" s="104"/>
      <c r="BK993" s="104"/>
      <c r="BL993" s="104"/>
      <c r="BM993" s="104"/>
      <c r="BN993" s="104"/>
      <c r="BO993" s="104"/>
      <c r="BP993" s="104"/>
      <c r="BQ993" s="104"/>
      <c r="BR993" s="104"/>
      <c r="BS993" s="104"/>
      <c r="BT993" s="104"/>
      <c r="BU993" s="104"/>
      <c r="BV993" s="104"/>
      <c r="BW993" s="104"/>
      <c r="BX993" s="104"/>
      <c r="BY993" s="104"/>
      <c r="BZ993" s="104"/>
      <c r="CA993" s="104"/>
      <c r="CB993" s="104"/>
      <c r="CC993" s="104"/>
      <c r="CD993" s="104"/>
      <c r="CE993" s="104"/>
      <c r="CF993" s="104"/>
      <c r="CG993" s="104"/>
      <c r="CH993" s="104"/>
      <c r="CI993" s="104"/>
      <c r="CJ993" s="104"/>
      <c r="CK993" s="104"/>
      <c r="CL993" s="104"/>
      <c r="CM993" s="104"/>
      <c r="CN993" s="104"/>
      <c r="CO993" s="104"/>
      <c r="CP993" s="104"/>
      <c r="CQ993" s="104"/>
      <c r="CR993" s="104"/>
      <c r="CS993" s="104"/>
      <c r="CT993" s="104"/>
      <c r="CU993" s="104"/>
      <c r="CV993" s="104"/>
      <c r="CW993" s="104"/>
      <c r="CX993" s="104"/>
      <c r="CY993" s="104"/>
      <c r="CZ993" s="104"/>
      <c r="DA993" s="104"/>
      <c r="DB993" s="104"/>
      <c r="DC993" s="104"/>
      <c r="DD993" s="104"/>
      <c r="DE993" s="104"/>
      <c r="DF993" s="104"/>
      <c r="DG993" s="104"/>
      <c r="DH993" s="104"/>
      <c r="DI993" s="104"/>
      <c r="DJ993" s="104"/>
      <c r="DK993" s="104"/>
      <c r="DL993" s="104"/>
      <c r="DM993" s="104"/>
      <c r="DN993" s="104"/>
      <c r="DO993" s="104"/>
      <c r="DP993" s="104"/>
      <c r="DQ993" s="104"/>
      <c r="DR993" s="104"/>
      <c r="DS993" s="104"/>
      <c r="DT993" s="104"/>
      <c r="DU993" s="104"/>
      <c r="DV993" s="104"/>
      <c r="DW993" s="104"/>
      <c r="DX993" s="104"/>
      <c r="DY993" s="104"/>
      <c r="DZ993" s="104"/>
      <c r="EA993" s="104"/>
      <c r="EB993" s="104"/>
      <c r="EC993" s="104"/>
      <c r="ED993" s="104"/>
      <c r="EE993" s="104"/>
      <c r="EF993" s="104"/>
      <c r="EG993" s="104"/>
      <c r="EH993" s="104"/>
      <c r="EI993" s="104"/>
      <c r="EJ993" s="104"/>
      <c r="EK993" s="104"/>
      <c r="EL993" s="104"/>
      <c r="EM993" s="104"/>
      <c r="EN993" s="104"/>
      <c r="EO993" s="104"/>
      <c r="EP993" s="104"/>
      <c r="EQ993" s="104"/>
      <c r="ER993" s="104"/>
      <c r="ES993" s="104"/>
      <c r="ET993" s="104"/>
      <c r="EU993" s="104"/>
      <c r="EV993" s="104"/>
      <c r="EW993" s="104"/>
      <c r="EX993" s="104"/>
      <c r="EY993" s="104"/>
      <c r="EZ993" s="104"/>
      <c r="FA993" s="104"/>
      <c r="FB993" s="104"/>
      <c r="FC993" s="104"/>
      <c r="FD993" s="104"/>
      <c r="FE993" s="104"/>
      <c r="FF993" s="104"/>
      <c r="FG993" s="104"/>
      <c r="FH993" s="104"/>
      <c r="FI993" s="104"/>
      <c r="FJ993" s="104"/>
      <c r="FK993" s="104"/>
      <c r="FL993" s="104"/>
      <c r="FM993" s="104"/>
      <c r="FN993" s="104"/>
      <c r="FO993" s="104"/>
      <c r="FP993" s="104"/>
      <c r="FQ993" s="104"/>
      <c r="FR993" s="104"/>
      <c r="FS993" s="104"/>
      <c r="FT993" s="104"/>
      <c r="FU993" s="104"/>
      <c r="FV993" s="104"/>
      <c r="FW993" s="104"/>
      <c r="FX993" s="104"/>
      <c r="FY993" s="104"/>
      <c r="FZ993" s="104"/>
      <c r="GA993" s="104"/>
      <c r="GB993" s="104"/>
      <c r="GC993" s="104"/>
      <c r="GD993" s="104"/>
      <c r="GE993" s="104"/>
      <c r="GF993" s="104"/>
      <c r="GG993" s="104"/>
      <c r="GH993" s="104"/>
      <c r="GI993" s="104"/>
      <c r="GJ993" s="104"/>
      <c r="GK993" s="104"/>
      <c r="GL993" s="104"/>
      <c r="GM993" s="104"/>
      <c r="GN993" s="104"/>
      <c r="GO993" s="104"/>
      <c r="GP993" s="104"/>
      <c r="GQ993" s="104"/>
      <c r="GR993" s="104"/>
      <c r="GS993" s="104"/>
      <c r="GT993" s="104"/>
    </row>
    <row r="994" spans="8:202" s="6" customFormat="1">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c r="AG994" s="104"/>
      <c r="AH994" s="104"/>
      <c r="AI994" s="104"/>
      <c r="AJ994" s="104"/>
      <c r="AK994" s="104"/>
      <c r="AL994" s="104"/>
      <c r="AM994" s="104"/>
      <c r="AN994" s="104"/>
      <c r="AO994" s="104"/>
      <c r="AP994" s="104"/>
      <c r="AQ994" s="104"/>
      <c r="AR994" s="104"/>
      <c r="AS994" s="104"/>
      <c r="AT994" s="104"/>
      <c r="AU994" s="104"/>
      <c r="AV994" s="104"/>
      <c r="AW994" s="104"/>
      <c r="AX994" s="104"/>
      <c r="AY994" s="104"/>
      <c r="AZ994" s="104"/>
      <c r="BA994" s="104"/>
      <c r="BB994" s="104"/>
      <c r="BC994" s="104"/>
      <c r="BD994" s="104"/>
      <c r="BE994" s="104"/>
      <c r="BF994" s="104"/>
      <c r="BG994" s="104"/>
      <c r="BH994" s="104"/>
      <c r="BI994" s="104"/>
      <c r="BJ994" s="104"/>
      <c r="BK994" s="104"/>
      <c r="BL994" s="104"/>
      <c r="BM994" s="104"/>
      <c r="BN994" s="104"/>
      <c r="BO994" s="104"/>
      <c r="BP994" s="104"/>
      <c r="BQ994" s="104"/>
      <c r="BR994" s="104"/>
      <c r="BS994" s="104"/>
      <c r="BT994" s="104"/>
      <c r="BU994" s="104"/>
      <c r="BV994" s="104"/>
      <c r="BW994" s="104"/>
      <c r="BX994" s="104"/>
      <c r="BY994" s="104"/>
      <c r="BZ994" s="104"/>
      <c r="CA994" s="104"/>
      <c r="CB994" s="104"/>
      <c r="CC994" s="104"/>
      <c r="CD994" s="104"/>
      <c r="CE994" s="104"/>
      <c r="CF994" s="104"/>
      <c r="CG994" s="104"/>
      <c r="CH994" s="104"/>
      <c r="CI994" s="104"/>
      <c r="CJ994" s="104"/>
      <c r="CK994" s="104"/>
      <c r="CL994" s="104"/>
      <c r="CM994" s="104"/>
      <c r="CN994" s="104"/>
      <c r="CO994" s="104"/>
      <c r="CP994" s="104"/>
      <c r="CQ994" s="104"/>
      <c r="CR994" s="104"/>
      <c r="CS994" s="104"/>
      <c r="CT994" s="104"/>
      <c r="CU994" s="104"/>
      <c r="CV994" s="104"/>
      <c r="CW994" s="104"/>
      <c r="CX994" s="104"/>
      <c r="CY994" s="104"/>
      <c r="CZ994" s="104"/>
      <c r="DA994" s="104"/>
      <c r="DB994" s="104"/>
      <c r="DC994" s="104"/>
      <c r="DD994" s="104"/>
      <c r="DE994" s="104"/>
      <c r="DF994" s="104"/>
      <c r="DG994" s="104"/>
      <c r="DH994" s="104"/>
      <c r="DI994" s="104"/>
      <c r="DJ994" s="104"/>
      <c r="DK994" s="104"/>
      <c r="DL994" s="104"/>
      <c r="DM994" s="104"/>
      <c r="DN994" s="104"/>
      <c r="DO994" s="104"/>
      <c r="DP994" s="104"/>
      <c r="DQ994" s="104"/>
      <c r="DR994" s="104"/>
      <c r="DS994" s="104"/>
      <c r="DT994" s="104"/>
      <c r="DU994" s="104"/>
      <c r="DV994" s="104"/>
      <c r="DW994" s="104"/>
      <c r="DX994" s="104"/>
      <c r="DY994" s="104"/>
      <c r="DZ994" s="104"/>
      <c r="EA994" s="104"/>
      <c r="EB994" s="104"/>
      <c r="EC994" s="104"/>
      <c r="ED994" s="104"/>
      <c r="EE994" s="104"/>
      <c r="EF994" s="104"/>
      <c r="EG994" s="104"/>
      <c r="EH994" s="104"/>
      <c r="EI994" s="104"/>
      <c r="EJ994" s="104"/>
      <c r="EK994" s="104"/>
      <c r="EL994" s="104"/>
      <c r="EM994" s="104"/>
      <c r="EN994" s="104"/>
      <c r="EO994" s="104"/>
      <c r="EP994" s="104"/>
      <c r="EQ994" s="104"/>
      <c r="ER994" s="104"/>
      <c r="ES994" s="104"/>
      <c r="ET994" s="104"/>
      <c r="EU994" s="104"/>
      <c r="EV994" s="104"/>
      <c r="EW994" s="104"/>
      <c r="EX994" s="104"/>
      <c r="EY994" s="104"/>
      <c r="EZ994" s="104"/>
      <c r="FA994" s="104"/>
      <c r="FB994" s="104"/>
      <c r="FC994" s="104"/>
      <c r="FD994" s="104"/>
      <c r="FE994" s="104"/>
      <c r="FF994" s="104"/>
      <c r="FG994" s="104"/>
      <c r="FH994" s="104"/>
      <c r="FI994" s="104"/>
      <c r="FJ994" s="104"/>
      <c r="FK994" s="104"/>
      <c r="FL994" s="104"/>
      <c r="FM994" s="104"/>
      <c r="FN994" s="104"/>
      <c r="FO994" s="104"/>
      <c r="FP994" s="104"/>
      <c r="FQ994" s="104"/>
      <c r="FR994" s="104"/>
      <c r="FS994" s="104"/>
      <c r="FT994" s="104"/>
      <c r="FU994" s="104"/>
      <c r="FV994" s="104"/>
      <c r="FW994" s="104"/>
      <c r="FX994" s="104"/>
      <c r="FY994" s="104"/>
      <c r="FZ994" s="104"/>
      <c r="GA994" s="104"/>
      <c r="GB994" s="104"/>
      <c r="GC994" s="104"/>
      <c r="GD994" s="104"/>
      <c r="GE994" s="104"/>
      <c r="GF994" s="104"/>
      <c r="GG994" s="104"/>
      <c r="GH994" s="104"/>
      <c r="GI994" s="104"/>
      <c r="GJ994" s="104"/>
      <c r="GK994" s="104"/>
      <c r="GL994" s="104"/>
      <c r="GM994" s="104"/>
      <c r="GN994" s="104"/>
      <c r="GO994" s="104"/>
      <c r="GP994" s="104"/>
      <c r="GQ994" s="104"/>
      <c r="GR994" s="104"/>
      <c r="GS994" s="104"/>
      <c r="GT994" s="104"/>
    </row>
    <row r="995" spans="8:202" s="6" customFormat="1">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c r="AG995" s="104"/>
      <c r="AH995" s="104"/>
      <c r="AI995" s="104"/>
      <c r="AJ995" s="104"/>
      <c r="AK995" s="104"/>
      <c r="AL995" s="104"/>
      <c r="AM995" s="104"/>
      <c r="AN995" s="104"/>
      <c r="AO995" s="104"/>
      <c r="AP995" s="104"/>
      <c r="AQ995" s="104"/>
      <c r="AR995" s="104"/>
      <c r="AS995" s="104"/>
      <c r="AT995" s="104"/>
      <c r="AU995" s="104"/>
      <c r="AV995" s="104"/>
      <c r="AW995" s="104"/>
      <c r="AX995" s="104"/>
      <c r="AY995" s="104"/>
      <c r="AZ995" s="104"/>
      <c r="BA995" s="104"/>
      <c r="BB995" s="104"/>
      <c r="BC995" s="104"/>
      <c r="BD995" s="104"/>
      <c r="BE995" s="104"/>
      <c r="BF995" s="104"/>
      <c r="BG995" s="104"/>
      <c r="BH995" s="104"/>
      <c r="BI995" s="104"/>
      <c r="BJ995" s="104"/>
      <c r="BK995" s="104"/>
      <c r="BL995" s="104"/>
      <c r="BM995" s="104"/>
      <c r="BN995" s="104"/>
      <c r="BO995" s="104"/>
      <c r="BP995" s="104"/>
      <c r="BQ995" s="104"/>
      <c r="BR995" s="104"/>
      <c r="BS995" s="104"/>
      <c r="BT995" s="104"/>
      <c r="BU995" s="104"/>
      <c r="BV995" s="104"/>
      <c r="BW995" s="104"/>
      <c r="BX995" s="104"/>
      <c r="BY995" s="104"/>
      <c r="BZ995" s="104"/>
      <c r="CA995" s="104"/>
      <c r="CB995" s="104"/>
      <c r="CC995" s="104"/>
      <c r="CD995" s="104"/>
      <c r="CE995" s="104"/>
      <c r="CF995" s="104"/>
      <c r="CG995" s="104"/>
      <c r="CH995" s="104"/>
      <c r="CI995" s="104"/>
      <c r="CJ995" s="104"/>
      <c r="CK995" s="104"/>
      <c r="CL995" s="104"/>
      <c r="CM995" s="104"/>
      <c r="CN995" s="104"/>
      <c r="CO995" s="104"/>
      <c r="CP995" s="104"/>
      <c r="CQ995" s="104"/>
      <c r="CR995" s="104"/>
      <c r="CS995" s="104"/>
      <c r="CT995" s="104"/>
      <c r="CU995" s="104"/>
      <c r="CV995" s="104"/>
      <c r="CW995" s="104"/>
      <c r="CX995" s="104"/>
      <c r="CY995" s="104"/>
      <c r="CZ995" s="104"/>
      <c r="DA995" s="104"/>
      <c r="DB995" s="104"/>
      <c r="DC995" s="104"/>
      <c r="DD995" s="104"/>
      <c r="DE995" s="104"/>
      <c r="DF995" s="104"/>
      <c r="DG995" s="104"/>
      <c r="DH995" s="104"/>
      <c r="DI995" s="104"/>
      <c r="DJ995" s="104"/>
      <c r="DK995" s="104"/>
      <c r="DL995" s="104"/>
      <c r="DM995" s="104"/>
      <c r="DN995" s="104"/>
      <c r="DO995" s="104"/>
      <c r="DP995" s="104"/>
      <c r="DQ995" s="104"/>
      <c r="DR995" s="104"/>
      <c r="DS995" s="104"/>
      <c r="DT995" s="104"/>
      <c r="DU995" s="104"/>
      <c r="DV995" s="104"/>
      <c r="DW995" s="104"/>
      <c r="DX995" s="104"/>
      <c r="DY995" s="104"/>
      <c r="DZ995" s="104"/>
      <c r="EA995" s="104"/>
      <c r="EB995" s="104"/>
      <c r="EC995" s="104"/>
      <c r="ED995" s="104"/>
      <c r="EE995" s="104"/>
      <c r="EF995" s="104"/>
      <c r="EG995" s="104"/>
      <c r="EH995" s="104"/>
      <c r="EI995" s="104"/>
      <c r="EJ995" s="104"/>
      <c r="EK995" s="104"/>
      <c r="EL995" s="104"/>
      <c r="EM995" s="104"/>
      <c r="EN995" s="104"/>
      <c r="EO995" s="104"/>
      <c r="EP995" s="104"/>
      <c r="EQ995" s="104"/>
      <c r="ER995" s="104"/>
      <c r="ES995" s="104"/>
      <c r="ET995" s="104"/>
      <c r="EU995" s="104"/>
      <c r="EV995" s="104"/>
      <c r="EW995" s="104"/>
      <c r="EX995" s="104"/>
      <c r="EY995" s="104"/>
      <c r="EZ995" s="104"/>
      <c r="FA995" s="104"/>
      <c r="FB995" s="104"/>
      <c r="FC995" s="104"/>
      <c r="FD995" s="104"/>
      <c r="FE995" s="104"/>
      <c r="FF995" s="104"/>
      <c r="FG995" s="104"/>
      <c r="FH995" s="104"/>
      <c r="FI995" s="104"/>
      <c r="FJ995" s="104"/>
      <c r="FK995" s="104"/>
      <c r="FL995" s="104"/>
      <c r="FM995" s="104"/>
      <c r="FN995" s="104"/>
      <c r="FO995" s="104"/>
      <c r="FP995" s="104"/>
      <c r="FQ995" s="104"/>
      <c r="FR995" s="104"/>
      <c r="FS995" s="104"/>
      <c r="FT995" s="104"/>
      <c r="FU995" s="104"/>
      <c r="FV995" s="104"/>
      <c r="FW995" s="104"/>
      <c r="FX995" s="104"/>
      <c r="FY995" s="104"/>
      <c r="FZ995" s="104"/>
      <c r="GA995" s="104"/>
      <c r="GB995" s="104"/>
      <c r="GC995" s="104"/>
      <c r="GD995" s="104"/>
      <c r="GE995" s="104"/>
      <c r="GF995" s="104"/>
      <c r="GG995" s="104"/>
      <c r="GH995" s="104"/>
      <c r="GI995" s="104"/>
      <c r="GJ995" s="104"/>
      <c r="GK995" s="104"/>
      <c r="GL995" s="104"/>
      <c r="GM995" s="104"/>
      <c r="GN995" s="104"/>
      <c r="GO995" s="104"/>
      <c r="GP995" s="104"/>
      <c r="GQ995" s="104"/>
      <c r="GR995" s="104"/>
      <c r="GS995" s="104"/>
      <c r="GT995" s="104"/>
    </row>
    <row r="996" spans="8:202" s="6" customFormat="1">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c r="AH996" s="104"/>
      <c r="AI996" s="104"/>
      <c r="AJ996" s="104"/>
      <c r="AK996" s="104"/>
      <c r="AL996" s="104"/>
      <c r="AM996" s="104"/>
      <c r="AN996" s="104"/>
      <c r="AO996" s="104"/>
      <c r="AP996" s="104"/>
      <c r="AQ996" s="104"/>
      <c r="AR996" s="104"/>
      <c r="AS996" s="104"/>
      <c r="AT996" s="104"/>
      <c r="AU996" s="104"/>
      <c r="AV996" s="104"/>
      <c r="AW996" s="104"/>
      <c r="AX996" s="104"/>
      <c r="AY996" s="104"/>
      <c r="AZ996" s="104"/>
      <c r="BA996" s="104"/>
      <c r="BB996" s="104"/>
      <c r="BC996" s="104"/>
      <c r="BD996" s="104"/>
      <c r="BE996" s="104"/>
      <c r="BF996" s="104"/>
      <c r="BG996" s="104"/>
      <c r="BH996" s="104"/>
      <c r="BI996" s="104"/>
      <c r="BJ996" s="104"/>
      <c r="BK996" s="104"/>
      <c r="BL996" s="104"/>
      <c r="BM996" s="104"/>
      <c r="BN996" s="104"/>
      <c r="BO996" s="104"/>
      <c r="BP996" s="104"/>
      <c r="BQ996" s="104"/>
      <c r="BR996" s="104"/>
      <c r="BS996" s="104"/>
      <c r="BT996" s="104"/>
      <c r="BU996" s="104"/>
      <c r="BV996" s="104"/>
      <c r="BW996" s="104"/>
      <c r="BX996" s="104"/>
      <c r="BY996" s="104"/>
      <c r="BZ996" s="104"/>
      <c r="CA996" s="104"/>
      <c r="CB996" s="104"/>
      <c r="CC996" s="104"/>
      <c r="CD996" s="104"/>
      <c r="CE996" s="104"/>
      <c r="CF996" s="104"/>
      <c r="CG996" s="104"/>
      <c r="CH996" s="104"/>
      <c r="CI996" s="104"/>
      <c r="CJ996" s="104"/>
      <c r="CK996" s="104"/>
      <c r="CL996" s="104"/>
      <c r="CM996" s="104"/>
      <c r="CN996" s="104"/>
      <c r="CO996" s="104"/>
      <c r="CP996" s="104"/>
      <c r="CQ996" s="104"/>
      <c r="CR996" s="104"/>
      <c r="CS996" s="104"/>
      <c r="CT996" s="104"/>
      <c r="CU996" s="104"/>
      <c r="CV996" s="104"/>
      <c r="CW996" s="104"/>
      <c r="CX996" s="104"/>
      <c r="CY996" s="104"/>
      <c r="CZ996" s="104"/>
      <c r="DA996" s="104"/>
      <c r="DB996" s="104"/>
      <c r="DC996" s="104"/>
      <c r="DD996" s="104"/>
      <c r="DE996" s="104"/>
      <c r="DF996" s="104"/>
      <c r="DG996" s="104"/>
      <c r="DH996" s="104"/>
      <c r="DI996" s="104"/>
      <c r="DJ996" s="104"/>
      <c r="DK996" s="104"/>
      <c r="DL996" s="104"/>
      <c r="DM996" s="104"/>
      <c r="DN996" s="104"/>
      <c r="DO996" s="104"/>
      <c r="DP996" s="104"/>
      <c r="DQ996" s="104"/>
      <c r="DR996" s="104"/>
      <c r="DS996" s="104"/>
      <c r="DT996" s="104"/>
      <c r="DU996" s="104"/>
      <c r="DV996" s="104"/>
      <c r="DW996" s="104"/>
      <c r="DX996" s="104"/>
      <c r="DY996" s="104"/>
      <c r="DZ996" s="104"/>
      <c r="EA996" s="104"/>
      <c r="EB996" s="104"/>
      <c r="EC996" s="104"/>
      <c r="ED996" s="104"/>
      <c r="EE996" s="104"/>
      <c r="EF996" s="104"/>
      <c r="EG996" s="104"/>
      <c r="EH996" s="104"/>
      <c r="EI996" s="104"/>
      <c r="EJ996" s="104"/>
      <c r="EK996" s="104"/>
      <c r="EL996" s="104"/>
      <c r="EM996" s="104"/>
      <c r="EN996" s="104"/>
      <c r="EO996" s="104"/>
      <c r="EP996" s="104"/>
      <c r="EQ996" s="104"/>
      <c r="ER996" s="104"/>
      <c r="ES996" s="104"/>
      <c r="ET996" s="104"/>
      <c r="EU996" s="104"/>
      <c r="EV996" s="104"/>
      <c r="EW996" s="104"/>
      <c r="EX996" s="104"/>
      <c r="EY996" s="104"/>
      <c r="EZ996" s="104"/>
      <c r="FA996" s="104"/>
      <c r="FB996" s="104"/>
      <c r="FC996" s="104"/>
      <c r="FD996" s="104"/>
      <c r="FE996" s="104"/>
      <c r="FF996" s="104"/>
      <c r="FG996" s="104"/>
      <c r="FH996" s="104"/>
      <c r="FI996" s="104"/>
      <c r="FJ996" s="104"/>
      <c r="FK996" s="104"/>
      <c r="FL996" s="104"/>
      <c r="FM996" s="104"/>
      <c r="FN996" s="104"/>
      <c r="FO996" s="104"/>
      <c r="FP996" s="104"/>
      <c r="FQ996" s="104"/>
      <c r="FR996" s="104"/>
      <c r="FS996" s="104"/>
      <c r="FT996" s="104"/>
      <c r="FU996" s="104"/>
      <c r="FV996" s="104"/>
      <c r="FW996" s="104"/>
      <c r="FX996" s="104"/>
      <c r="FY996" s="104"/>
      <c r="FZ996" s="104"/>
      <c r="GA996" s="104"/>
      <c r="GB996" s="104"/>
      <c r="GC996" s="104"/>
      <c r="GD996" s="104"/>
      <c r="GE996" s="104"/>
      <c r="GF996" s="104"/>
      <c r="GG996" s="104"/>
      <c r="GH996" s="104"/>
      <c r="GI996" s="104"/>
      <c r="GJ996" s="104"/>
      <c r="GK996" s="104"/>
      <c r="GL996" s="104"/>
      <c r="GM996" s="104"/>
      <c r="GN996" s="104"/>
      <c r="GO996" s="104"/>
      <c r="GP996" s="104"/>
      <c r="GQ996" s="104"/>
      <c r="GR996" s="104"/>
      <c r="GS996" s="104"/>
      <c r="GT996" s="104"/>
    </row>
    <row r="997" spans="8:202" s="6" customFormat="1">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G997" s="104"/>
      <c r="AH997" s="104"/>
      <c r="AI997" s="104"/>
      <c r="AJ997" s="104"/>
      <c r="AK997" s="104"/>
      <c r="AL997" s="104"/>
      <c r="AM997" s="104"/>
      <c r="AN997" s="104"/>
      <c r="AO997" s="104"/>
      <c r="AP997" s="104"/>
      <c r="AQ997" s="104"/>
      <c r="AR997" s="104"/>
      <c r="AS997" s="104"/>
      <c r="AT997" s="104"/>
      <c r="AU997" s="104"/>
      <c r="AV997" s="104"/>
      <c r="AW997" s="104"/>
      <c r="AX997" s="104"/>
      <c r="AY997" s="104"/>
      <c r="AZ997" s="104"/>
      <c r="BA997" s="104"/>
      <c r="BB997" s="104"/>
      <c r="BC997" s="104"/>
      <c r="BD997" s="104"/>
      <c r="BE997" s="104"/>
      <c r="BF997" s="104"/>
      <c r="BG997" s="104"/>
      <c r="BH997" s="104"/>
      <c r="BI997" s="104"/>
      <c r="BJ997" s="104"/>
      <c r="BK997" s="104"/>
      <c r="BL997" s="104"/>
      <c r="BM997" s="104"/>
      <c r="BN997" s="104"/>
      <c r="BO997" s="104"/>
      <c r="BP997" s="104"/>
      <c r="BQ997" s="104"/>
      <c r="BR997" s="104"/>
      <c r="BS997" s="104"/>
      <c r="BT997" s="104"/>
      <c r="BU997" s="104"/>
      <c r="BV997" s="104"/>
      <c r="BW997" s="104"/>
      <c r="BX997" s="104"/>
      <c r="BY997" s="104"/>
      <c r="BZ997" s="104"/>
      <c r="CA997" s="104"/>
      <c r="CB997" s="104"/>
      <c r="CC997" s="104"/>
      <c r="CD997" s="104"/>
      <c r="CE997" s="104"/>
      <c r="CF997" s="104"/>
      <c r="CG997" s="104"/>
      <c r="CH997" s="104"/>
      <c r="CI997" s="104"/>
      <c r="CJ997" s="104"/>
      <c r="CK997" s="104"/>
      <c r="CL997" s="104"/>
      <c r="CM997" s="104"/>
      <c r="CN997" s="104"/>
      <c r="CO997" s="104"/>
      <c r="CP997" s="104"/>
      <c r="CQ997" s="104"/>
      <c r="CR997" s="104"/>
      <c r="CS997" s="104"/>
      <c r="CT997" s="104"/>
      <c r="CU997" s="104"/>
      <c r="CV997" s="104"/>
      <c r="CW997" s="104"/>
      <c r="CX997" s="104"/>
      <c r="CY997" s="104"/>
      <c r="CZ997" s="104"/>
      <c r="DA997" s="104"/>
      <c r="DB997" s="104"/>
      <c r="DC997" s="104"/>
      <c r="DD997" s="104"/>
      <c r="DE997" s="104"/>
      <c r="DF997" s="104"/>
      <c r="DG997" s="104"/>
      <c r="DH997" s="104"/>
      <c r="DI997" s="104"/>
      <c r="DJ997" s="104"/>
      <c r="DK997" s="104"/>
      <c r="DL997" s="104"/>
      <c r="DM997" s="104"/>
      <c r="DN997" s="104"/>
      <c r="DO997" s="104"/>
      <c r="DP997" s="104"/>
      <c r="DQ997" s="104"/>
      <c r="DR997" s="104"/>
      <c r="DS997" s="104"/>
      <c r="DT997" s="104"/>
      <c r="DU997" s="104"/>
      <c r="DV997" s="104"/>
      <c r="DW997" s="104"/>
      <c r="DX997" s="104"/>
      <c r="DY997" s="104"/>
      <c r="DZ997" s="104"/>
      <c r="EA997" s="104"/>
      <c r="EB997" s="104"/>
      <c r="EC997" s="104"/>
      <c r="ED997" s="104"/>
      <c r="EE997" s="104"/>
      <c r="EF997" s="104"/>
      <c r="EG997" s="104"/>
      <c r="EH997" s="104"/>
      <c r="EI997" s="104"/>
      <c r="EJ997" s="104"/>
      <c r="EK997" s="104"/>
      <c r="EL997" s="104"/>
      <c r="EM997" s="104"/>
      <c r="EN997" s="104"/>
      <c r="EO997" s="104"/>
      <c r="EP997" s="104"/>
      <c r="EQ997" s="104"/>
      <c r="ER997" s="104"/>
      <c r="ES997" s="104"/>
      <c r="ET997" s="104"/>
      <c r="EU997" s="104"/>
      <c r="EV997" s="104"/>
      <c r="EW997" s="104"/>
      <c r="EX997" s="104"/>
      <c r="EY997" s="104"/>
      <c r="EZ997" s="104"/>
      <c r="FA997" s="104"/>
      <c r="FB997" s="104"/>
      <c r="FC997" s="104"/>
      <c r="FD997" s="104"/>
      <c r="FE997" s="104"/>
      <c r="FF997" s="104"/>
      <c r="FG997" s="104"/>
      <c r="FH997" s="104"/>
      <c r="FI997" s="104"/>
      <c r="FJ997" s="104"/>
      <c r="FK997" s="104"/>
      <c r="FL997" s="104"/>
      <c r="FM997" s="104"/>
      <c r="FN997" s="104"/>
      <c r="FO997" s="104"/>
      <c r="FP997" s="104"/>
      <c r="FQ997" s="104"/>
      <c r="FR997" s="104"/>
      <c r="FS997" s="104"/>
      <c r="FT997" s="104"/>
      <c r="FU997" s="104"/>
      <c r="FV997" s="104"/>
      <c r="FW997" s="104"/>
      <c r="FX997" s="104"/>
      <c r="FY997" s="104"/>
      <c r="FZ997" s="104"/>
      <c r="GA997" s="104"/>
      <c r="GB997" s="104"/>
      <c r="GC997" s="104"/>
      <c r="GD997" s="104"/>
      <c r="GE997" s="104"/>
      <c r="GF997" s="104"/>
      <c r="GG997" s="104"/>
      <c r="GH997" s="104"/>
      <c r="GI997" s="104"/>
      <c r="GJ997" s="104"/>
      <c r="GK997" s="104"/>
      <c r="GL997" s="104"/>
      <c r="GM997" s="104"/>
      <c r="GN997" s="104"/>
      <c r="GO997" s="104"/>
      <c r="GP997" s="104"/>
      <c r="GQ997" s="104"/>
      <c r="GR997" s="104"/>
      <c r="GS997" s="104"/>
      <c r="GT997" s="104"/>
    </row>
    <row r="998" spans="8:202" s="6" customFormat="1">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c r="AH998" s="104"/>
      <c r="AI998" s="104"/>
      <c r="AJ998" s="104"/>
      <c r="AK998" s="104"/>
      <c r="AL998" s="104"/>
      <c r="AM998" s="104"/>
      <c r="AN998" s="104"/>
      <c r="AO998" s="104"/>
      <c r="AP998" s="104"/>
      <c r="AQ998" s="104"/>
      <c r="AR998" s="104"/>
      <c r="AS998" s="104"/>
      <c r="AT998" s="104"/>
      <c r="AU998" s="104"/>
      <c r="AV998" s="104"/>
      <c r="AW998" s="104"/>
      <c r="AX998" s="104"/>
      <c r="AY998" s="104"/>
      <c r="AZ998" s="104"/>
      <c r="BA998" s="104"/>
      <c r="BB998" s="104"/>
      <c r="BC998" s="104"/>
      <c r="BD998" s="104"/>
      <c r="BE998" s="104"/>
      <c r="BF998" s="104"/>
      <c r="BG998" s="104"/>
      <c r="BH998" s="104"/>
      <c r="BI998" s="104"/>
      <c r="BJ998" s="104"/>
      <c r="BK998" s="104"/>
      <c r="BL998" s="104"/>
      <c r="BM998" s="104"/>
      <c r="BN998" s="104"/>
      <c r="BO998" s="104"/>
      <c r="BP998" s="104"/>
      <c r="BQ998" s="104"/>
      <c r="BR998" s="104"/>
      <c r="BS998" s="104"/>
      <c r="BT998" s="104"/>
      <c r="BU998" s="104"/>
      <c r="BV998" s="104"/>
      <c r="BW998" s="104"/>
      <c r="BX998" s="104"/>
      <c r="BY998" s="104"/>
      <c r="BZ998" s="104"/>
      <c r="CA998" s="104"/>
      <c r="CB998" s="104"/>
      <c r="CC998" s="104"/>
      <c r="CD998" s="104"/>
      <c r="CE998" s="104"/>
      <c r="CF998" s="104"/>
      <c r="CG998" s="104"/>
      <c r="CH998" s="104"/>
      <c r="CI998" s="104"/>
      <c r="CJ998" s="104"/>
      <c r="CK998" s="104"/>
      <c r="CL998" s="104"/>
      <c r="CM998" s="104"/>
      <c r="CN998" s="104"/>
      <c r="CO998" s="104"/>
      <c r="CP998" s="104"/>
      <c r="CQ998" s="104"/>
      <c r="CR998" s="104"/>
      <c r="CS998" s="104"/>
      <c r="CT998" s="104"/>
      <c r="CU998" s="104"/>
      <c r="CV998" s="104"/>
      <c r="CW998" s="104"/>
      <c r="CX998" s="104"/>
      <c r="CY998" s="104"/>
      <c r="CZ998" s="104"/>
      <c r="DA998" s="104"/>
      <c r="DB998" s="104"/>
      <c r="DC998" s="104"/>
      <c r="DD998" s="104"/>
      <c r="DE998" s="104"/>
      <c r="DF998" s="104"/>
      <c r="DG998" s="104"/>
      <c r="DH998" s="104"/>
      <c r="DI998" s="104"/>
      <c r="DJ998" s="104"/>
      <c r="DK998" s="104"/>
      <c r="DL998" s="104"/>
      <c r="DM998" s="104"/>
      <c r="DN998" s="104"/>
      <c r="DO998" s="104"/>
      <c r="DP998" s="104"/>
      <c r="DQ998" s="104"/>
      <c r="DR998" s="104"/>
      <c r="DS998" s="104"/>
      <c r="DT998" s="104"/>
      <c r="DU998" s="104"/>
      <c r="DV998" s="104"/>
      <c r="DW998" s="104"/>
      <c r="DX998" s="104"/>
      <c r="DY998" s="104"/>
      <c r="DZ998" s="104"/>
      <c r="EA998" s="104"/>
      <c r="EB998" s="104"/>
      <c r="EC998" s="104"/>
      <c r="ED998" s="104"/>
      <c r="EE998" s="104"/>
      <c r="EF998" s="104"/>
      <c r="EG998" s="104"/>
      <c r="EH998" s="104"/>
      <c r="EI998" s="104"/>
      <c r="EJ998" s="104"/>
      <c r="EK998" s="104"/>
      <c r="EL998" s="104"/>
      <c r="EM998" s="104"/>
      <c r="EN998" s="104"/>
      <c r="EO998" s="104"/>
      <c r="EP998" s="104"/>
      <c r="EQ998" s="104"/>
      <c r="ER998" s="104"/>
      <c r="ES998" s="104"/>
      <c r="ET998" s="104"/>
      <c r="EU998" s="104"/>
      <c r="EV998" s="104"/>
      <c r="EW998" s="104"/>
      <c r="EX998" s="104"/>
      <c r="EY998" s="104"/>
      <c r="EZ998" s="104"/>
      <c r="FA998" s="104"/>
      <c r="FB998" s="104"/>
      <c r="FC998" s="104"/>
      <c r="FD998" s="104"/>
      <c r="FE998" s="104"/>
      <c r="FF998" s="104"/>
      <c r="FG998" s="104"/>
      <c r="FH998" s="104"/>
      <c r="FI998" s="104"/>
      <c r="FJ998" s="104"/>
      <c r="FK998" s="104"/>
      <c r="FL998" s="104"/>
      <c r="FM998" s="104"/>
      <c r="FN998" s="104"/>
      <c r="FO998" s="104"/>
      <c r="FP998" s="104"/>
      <c r="FQ998" s="104"/>
      <c r="FR998" s="104"/>
      <c r="FS998" s="104"/>
      <c r="FT998" s="104"/>
      <c r="FU998" s="104"/>
      <c r="FV998" s="104"/>
      <c r="FW998" s="104"/>
      <c r="FX998" s="104"/>
      <c r="FY998" s="104"/>
      <c r="FZ998" s="104"/>
      <c r="GA998" s="104"/>
      <c r="GB998" s="104"/>
      <c r="GC998" s="104"/>
      <c r="GD998" s="104"/>
      <c r="GE998" s="104"/>
      <c r="GF998" s="104"/>
      <c r="GG998" s="104"/>
      <c r="GH998" s="104"/>
      <c r="GI998" s="104"/>
      <c r="GJ998" s="104"/>
      <c r="GK998" s="104"/>
      <c r="GL998" s="104"/>
      <c r="GM998" s="104"/>
      <c r="GN998" s="104"/>
      <c r="GO998" s="104"/>
      <c r="GP998" s="104"/>
      <c r="GQ998" s="104"/>
      <c r="GR998" s="104"/>
      <c r="GS998" s="104"/>
      <c r="GT998" s="104"/>
    </row>
    <row r="999" spans="8:202" s="6" customFormat="1">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c r="AH999" s="104"/>
      <c r="AI999" s="104"/>
      <c r="AJ999" s="104"/>
      <c r="AK999" s="104"/>
      <c r="AL999" s="104"/>
      <c r="AM999" s="104"/>
      <c r="AN999" s="104"/>
      <c r="AO999" s="104"/>
      <c r="AP999" s="104"/>
      <c r="AQ999" s="104"/>
      <c r="AR999" s="104"/>
      <c r="AS999" s="104"/>
      <c r="AT999" s="104"/>
      <c r="AU999" s="104"/>
      <c r="AV999" s="104"/>
      <c r="AW999" s="104"/>
      <c r="AX999" s="104"/>
      <c r="AY999" s="104"/>
      <c r="AZ999" s="104"/>
      <c r="BA999" s="104"/>
      <c r="BB999" s="104"/>
      <c r="BC999" s="104"/>
      <c r="BD999" s="104"/>
      <c r="BE999" s="104"/>
      <c r="BF999" s="104"/>
      <c r="BG999" s="104"/>
      <c r="BH999" s="104"/>
      <c r="BI999" s="104"/>
      <c r="BJ999" s="104"/>
      <c r="BK999" s="104"/>
      <c r="BL999" s="104"/>
      <c r="BM999" s="104"/>
      <c r="BN999" s="104"/>
      <c r="BO999" s="104"/>
      <c r="BP999" s="104"/>
      <c r="BQ999" s="104"/>
      <c r="BR999" s="104"/>
      <c r="BS999" s="104"/>
      <c r="BT999" s="104"/>
      <c r="BU999" s="104"/>
      <c r="BV999" s="104"/>
      <c r="BW999" s="104"/>
      <c r="BX999" s="104"/>
      <c r="BY999" s="104"/>
      <c r="BZ999" s="104"/>
      <c r="CA999" s="104"/>
      <c r="CB999" s="104"/>
      <c r="CC999" s="104"/>
      <c r="CD999" s="104"/>
      <c r="CE999" s="104"/>
      <c r="CF999" s="104"/>
      <c r="CG999" s="104"/>
      <c r="CH999" s="104"/>
      <c r="CI999" s="104"/>
      <c r="CJ999" s="104"/>
      <c r="CK999" s="104"/>
      <c r="CL999" s="104"/>
      <c r="CM999" s="104"/>
      <c r="CN999" s="104"/>
      <c r="CO999" s="104"/>
      <c r="CP999" s="104"/>
      <c r="CQ999" s="104"/>
      <c r="CR999" s="104"/>
      <c r="CS999" s="104"/>
      <c r="CT999" s="104"/>
      <c r="CU999" s="104"/>
      <c r="CV999" s="104"/>
      <c r="CW999" s="104"/>
      <c r="CX999" s="104"/>
      <c r="CY999" s="104"/>
      <c r="CZ999" s="104"/>
      <c r="DA999" s="104"/>
      <c r="DB999" s="104"/>
      <c r="DC999" s="104"/>
      <c r="DD999" s="104"/>
      <c r="DE999" s="104"/>
      <c r="DF999" s="104"/>
      <c r="DG999" s="104"/>
      <c r="DH999" s="104"/>
      <c r="DI999" s="104"/>
      <c r="DJ999" s="104"/>
      <c r="DK999" s="104"/>
      <c r="DL999" s="104"/>
      <c r="DM999" s="104"/>
      <c r="DN999" s="104"/>
      <c r="DO999" s="104"/>
      <c r="DP999" s="104"/>
      <c r="DQ999" s="104"/>
      <c r="DR999" s="104"/>
      <c r="DS999" s="104"/>
      <c r="DT999" s="104"/>
      <c r="DU999" s="104"/>
      <c r="DV999" s="104"/>
      <c r="DW999" s="104"/>
      <c r="DX999" s="104"/>
      <c r="DY999" s="104"/>
      <c r="DZ999" s="104"/>
      <c r="EA999" s="104"/>
      <c r="EB999" s="104"/>
      <c r="EC999" s="104"/>
      <c r="ED999" s="104"/>
      <c r="EE999" s="104"/>
      <c r="EF999" s="104"/>
      <c r="EG999" s="104"/>
      <c r="EH999" s="104"/>
      <c r="EI999" s="104"/>
      <c r="EJ999" s="104"/>
      <c r="EK999" s="104"/>
      <c r="EL999" s="104"/>
      <c r="EM999" s="104"/>
      <c r="EN999" s="104"/>
      <c r="EO999" s="104"/>
      <c r="EP999" s="104"/>
      <c r="EQ999" s="104"/>
      <c r="ER999" s="104"/>
      <c r="ES999" s="104"/>
      <c r="ET999" s="104"/>
      <c r="EU999" s="104"/>
      <c r="EV999" s="104"/>
      <c r="EW999" s="104"/>
      <c r="EX999" s="104"/>
      <c r="EY999" s="104"/>
      <c r="EZ999" s="104"/>
      <c r="FA999" s="104"/>
      <c r="FB999" s="104"/>
      <c r="FC999" s="104"/>
      <c r="FD999" s="104"/>
      <c r="FE999" s="104"/>
      <c r="FF999" s="104"/>
      <c r="FG999" s="104"/>
      <c r="FH999" s="104"/>
      <c r="FI999" s="104"/>
      <c r="FJ999" s="104"/>
      <c r="FK999" s="104"/>
      <c r="FL999" s="104"/>
      <c r="FM999" s="104"/>
      <c r="FN999" s="104"/>
      <c r="FO999" s="104"/>
      <c r="FP999" s="104"/>
      <c r="FQ999" s="104"/>
      <c r="FR999" s="104"/>
      <c r="FS999" s="104"/>
      <c r="FT999" s="104"/>
      <c r="FU999" s="104"/>
      <c r="FV999" s="104"/>
      <c r="FW999" s="104"/>
      <c r="FX999" s="104"/>
      <c r="FY999" s="104"/>
      <c r="FZ999" s="104"/>
      <c r="GA999" s="104"/>
      <c r="GB999" s="104"/>
      <c r="GC999" s="104"/>
      <c r="GD999" s="104"/>
      <c r="GE999" s="104"/>
      <c r="GF999" s="104"/>
      <c r="GG999" s="104"/>
      <c r="GH999" s="104"/>
      <c r="GI999" s="104"/>
      <c r="GJ999" s="104"/>
      <c r="GK999" s="104"/>
      <c r="GL999" s="104"/>
      <c r="GM999" s="104"/>
      <c r="GN999" s="104"/>
      <c r="GO999" s="104"/>
      <c r="GP999" s="104"/>
      <c r="GQ999" s="104"/>
      <c r="GR999" s="104"/>
      <c r="GS999" s="104"/>
      <c r="GT999" s="104"/>
    </row>
    <row r="1000" spans="8:202" s="6" customFormat="1">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c r="AH1000" s="104"/>
      <c r="AI1000" s="104"/>
      <c r="AJ1000" s="104"/>
      <c r="AK1000" s="104"/>
      <c r="AL1000" s="104"/>
      <c r="AM1000" s="104"/>
      <c r="AN1000" s="104"/>
      <c r="AO1000" s="104"/>
      <c r="AP1000" s="104"/>
      <c r="AQ1000" s="104"/>
      <c r="AR1000" s="104"/>
      <c r="AS1000" s="104"/>
      <c r="AT1000" s="104"/>
      <c r="AU1000" s="104"/>
      <c r="AV1000" s="104"/>
      <c r="AW1000" s="104"/>
      <c r="AX1000" s="104"/>
      <c r="AY1000" s="104"/>
      <c r="AZ1000" s="104"/>
      <c r="BA1000" s="104"/>
      <c r="BB1000" s="104"/>
      <c r="BC1000" s="104"/>
      <c r="BD1000" s="104"/>
      <c r="BE1000" s="104"/>
      <c r="BF1000" s="104"/>
      <c r="BG1000" s="104"/>
      <c r="BH1000" s="104"/>
      <c r="BI1000" s="104"/>
      <c r="BJ1000" s="104"/>
      <c r="BK1000" s="104"/>
      <c r="BL1000" s="104"/>
      <c r="BM1000" s="104"/>
      <c r="BN1000" s="104"/>
      <c r="BO1000" s="104"/>
      <c r="BP1000" s="104"/>
      <c r="BQ1000" s="104"/>
      <c r="BR1000" s="104"/>
      <c r="BS1000" s="104"/>
      <c r="BT1000" s="104"/>
      <c r="BU1000" s="104"/>
      <c r="BV1000" s="104"/>
      <c r="BW1000" s="104"/>
      <c r="BX1000" s="104"/>
      <c r="BY1000" s="104"/>
      <c r="BZ1000" s="104"/>
      <c r="CA1000" s="104"/>
      <c r="CB1000" s="104"/>
      <c r="CC1000" s="104"/>
      <c r="CD1000" s="104"/>
      <c r="CE1000" s="104"/>
      <c r="CF1000" s="104"/>
      <c r="CG1000" s="104"/>
      <c r="CH1000" s="104"/>
      <c r="CI1000" s="104"/>
      <c r="CJ1000" s="104"/>
      <c r="CK1000" s="104"/>
      <c r="CL1000" s="104"/>
      <c r="CM1000" s="104"/>
      <c r="CN1000" s="104"/>
      <c r="CO1000" s="104"/>
      <c r="CP1000" s="104"/>
      <c r="CQ1000" s="104"/>
      <c r="CR1000" s="104"/>
      <c r="CS1000" s="104"/>
      <c r="CT1000" s="104"/>
      <c r="CU1000" s="104"/>
      <c r="CV1000" s="104"/>
      <c r="CW1000" s="104"/>
      <c r="CX1000" s="104"/>
      <c r="CY1000" s="104"/>
      <c r="CZ1000" s="104"/>
      <c r="DA1000" s="104"/>
      <c r="DB1000" s="104"/>
      <c r="DC1000" s="104"/>
      <c r="DD1000" s="104"/>
      <c r="DE1000" s="104"/>
      <c r="DF1000" s="104"/>
      <c r="DG1000" s="104"/>
      <c r="DH1000" s="104"/>
      <c r="DI1000" s="104"/>
      <c r="DJ1000" s="104"/>
      <c r="DK1000" s="104"/>
      <c r="DL1000" s="104"/>
      <c r="DM1000" s="104"/>
      <c r="DN1000" s="104"/>
      <c r="DO1000" s="104"/>
      <c r="DP1000" s="104"/>
      <c r="DQ1000" s="104"/>
      <c r="DR1000" s="104"/>
      <c r="DS1000" s="104"/>
      <c r="DT1000" s="104"/>
      <c r="DU1000" s="104"/>
      <c r="DV1000" s="104"/>
      <c r="DW1000" s="104"/>
      <c r="DX1000" s="104"/>
      <c r="DY1000" s="104"/>
      <c r="DZ1000" s="104"/>
      <c r="EA1000" s="104"/>
      <c r="EB1000" s="104"/>
      <c r="EC1000" s="104"/>
      <c r="ED1000" s="104"/>
      <c r="EE1000" s="104"/>
      <c r="EF1000" s="104"/>
      <c r="EG1000" s="104"/>
      <c r="EH1000" s="104"/>
      <c r="EI1000" s="104"/>
      <c r="EJ1000" s="104"/>
      <c r="EK1000" s="104"/>
      <c r="EL1000" s="104"/>
      <c r="EM1000" s="104"/>
      <c r="EN1000" s="104"/>
      <c r="EO1000" s="104"/>
      <c r="EP1000" s="104"/>
      <c r="EQ1000" s="104"/>
      <c r="ER1000" s="104"/>
      <c r="ES1000" s="104"/>
      <c r="ET1000" s="104"/>
      <c r="EU1000" s="104"/>
      <c r="EV1000" s="104"/>
      <c r="EW1000" s="104"/>
      <c r="EX1000" s="104"/>
      <c r="EY1000" s="104"/>
      <c r="EZ1000" s="104"/>
      <c r="FA1000" s="104"/>
      <c r="FB1000" s="104"/>
      <c r="FC1000" s="104"/>
      <c r="FD1000" s="104"/>
      <c r="FE1000" s="104"/>
      <c r="FF1000" s="104"/>
      <c r="FG1000" s="104"/>
      <c r="FH1000" s="104"/>
      <c r="FI1000" s="104"/>
      <c r="FJ1000" s="104"/>
      <c r="FK1000" s="104"/>
      <c r="FL1000" s="104"/>
      <c r="FM1000" s="104"/>
      <c r="FN1000" s="104"/>
      <c r="FO1000" s="104"/>
      <c r="FP1000" s="104"/>
      <c r="FQ1000" s="104"/>
      <c r="FR1000" s="104"/>
      <c r="FS1000" s="104"/>
      <c r="FT1000" s="104"/>
      <c r="FU1000" s="104"/>
      <c r="FV1000" s="104"/>
      <c r="FW1000" s="104"/>
      <c r="FX1000" s="104"/>
      <c r="FY1000" s="104"/>
      <c r="FZ1000" s="104"/>
      <c r="GA1000" s="104"/>
      <c r="GB1000" s="104"/>
      <c r="GC1000" s="104"/>
      <c r="GD1000" s="104"/>
      <c r="GE1000" s="104"/>
      <c r="GF1000" s="104"/>
      <c r="GG1000" s="104"/>
      <c r="GH1000" s="104"/>
      <c r="GI1000" s="104"/>
      <c r="GJ1000" s="104"/>
      <c r="GK1000" s="104"/>
      <c r="GL1000" s="104"/>
      <c r="GM1000" s="104"/>
      <c r="GN1000" s="104"/>
      <c r="GO1000" s="104"/>
      <c r="GP1000" s="104"/>
      <c r="GQ1000" s="104"/>
      <c r="GR1000" s="104"/>
      <c r="GS1000" s="104"/>
      <c r="GT1000" s="104"/>
    </row>
    <row r="1001" spans="8:202" s="6" customFormat="1">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c r="AE1001" s="104"/>
      <c r="AF1001" s="104"/>
      <c r="AG1001" s="104"/>
      <c r="AH1001" s="104"/>
      <c r="AI1001" s="104"/>
      <c r="AJ1001" s="104"/>
      <c r="AK1001" s="104"/>
      <c r="AL1001" s="104"/>
      <c r="AM1001" s="104"/>
      <c r="AN1001" s="104"/>
      <c r="AO1001" s="104"/>
      <c r="AP1001" s="104"/>
      <c r="AQ1001" s="104"/>
      <c r="AR1001" s="104"/>
      <c r="AS1001" s="104"/>
      <c r="AT1001" s="104"/>
      <c r="AU1001" s="104"/>
      <c r="AV1001" s="104"/>
      <c r="AW1001" s="104"/>
      <c r="AX1001" s="104"/>
      <c r="AY1001" s="104"/>
      <c r="AZ1001" s="104"/>
      <c r="BA1001" s="104"/>
      <c r="BB1001" s="104"/>
      <c r="BC1001" s="104"/>
      <c r="BD1001" s="104"/>
      <c r="BE1001" s="104"/>
      <c r="BF1001" s="104"/>
      <c r="BG1001" s="104"/>
      <c r="BH1001" s="104"/>
      <c r="BI1001" s="104"/>
      <c r="BJ1001" s="104"/>
      <c r="BK1001" s="104"/>
      <c r="BL1001" s="104"/>
      <c r="BM1001" s="104"/>
      <c r="BN1001" s="104"/>
      <c r="BO1001" s="104"/>
      <c r="BP1001" s="104"/>
      <c r="BQ1001" s="104"/>
      <c r="BR1001" s="104"/>
      <c r="BS1001" s="104"/>
      <c r="BT1001" s="104"/>
      <c r="BU1001" s="104"/>
      <c r="BV1001" s="104"/>
      <c r="BW1001" s="104"/>
      <c r="BX1001" s="104"/>
      <c r="BY1001" s="104"/>
      <c r="BZ1001" s="104"/>
      <c r="CA1001" s="104"/>
      <c r="CB1001" s="104"/>
      <c r="CC1001" s="104"/>
      <c r="CD1001" s="104"/>
      <c r="CE1001" s="104"/>
      <c r="CF1001" s="104"/>
      <c r="CG1001" s="104"/>
      <c r="CH1001" s="104"/>
      <c r="CI1001" s="104"/>
      <c r="CJ1001" s="104"/>
      <c r="CK1001" s="104"/>
      <c r="CL1001" s="104"/>
      <c r="CM1001" s="104"/>
      <c r="CN1001" s="104"/>
      <c r="CO1001" s="104"/>
      <c r="CP1001" s="104"/>
      <c r="CQ1001" s="104"/>
      <c r="CR1001" s="104"/>
      <c r="CS1001" s="104"/>
      <c r="CT1001" s="104"/>
      <c r="CU1001" s="104"/>
      <c r="CV1001" s="104"/>
      <c r="CW1001" s="104"/>
      <c r="CX1001" s="104"/>
      <c r="CY1001" s="104"/>
      <c r="CZ1001" s="104"/>
      <c r="DA1001" s="104"/>
      <c r="DB1001" s="104"/>
      <c r="DC1001" s="104"/>
      <c r="DD1001" s="104"/>
      <c r="DE1001" s="104"/>
      <c r="DF1001" s="104"/>
      <c r="DG1001" s="104"/>
      <c r="DH1001" s="104"/>
      <c r="DI1001" s="104"/>
      <c r="DJ1001" s="104"/>
      <c r="DK1001" s="104"/>
      <c r="DL1001" s="104"/>
      <c r="DM1001" s="104"/>
      <c r="DN1001" s="104"/>
      <c r="DO1001" s="104"/>
      <c r="DP1001" s="104"/>
      <c r="DQ1001" s="104"/>
      <c r="DR1001" s="104"/>
      <c r="DS1001" s="104"/>
      <c r="DT1001" s="104"/>
      <c r="DU1001" s="104"/>
      <c r="DV1001" s="104"/>
      <c r="DW1001" s="104"/>
      <c r="DX1001" s="104"/>
      <c r="DY1001" s="104"/>
      <c r="DZ1001" s="104"/>
      <c r="EA1001" s="104"/>
      <c r="EB1001" s="104"/>
      <c r="EC1001" s="104"/>
      <c r="ED1001" s="104"/>
      <c r="EE1001" s="104"/>
      <c r="EF1001" s="104"/>
      <c r="EG1001" s="104"/>
      <c r="EH1001" s="104"/>
      <c r="EI1001" s="104"/>
      <c r="EJ1001" s="104"/>
      <c r="EK1001" s="104"/>
      <c r="EL1001" s="104"/>
      <c r="EM1001" s="104"/>
      <c r="EN1001" s="104"/>
      <c r="EO1001" s="104"/>
      <c r="EP1001" s="104"/>
      <c r="EQ1001" s="104"/>
      <c r="ER1001" s="104"/>
      <c r="ES1001" s="104"/>
      <c r="ET1001" s="104"/>
      <c r="EU1001" s="104"/>
      <c r="EV1001" s="104"/>
      <c r="EW1001" s="104"/>
      <c r="EX1001" s="104"/>
      <c r="EY1001" s="104"/>
      <c r="EZ1001" s="104"/>
      <c r="FA1001" s="104"/>
      <c r="FB1001" s="104"/>
      <c r="FC1001" s="104"/>
      <c r="FD1001" s="104"/>
      <c r="FE1001" s="104"/>
      <c r="FF1001" s="104"/>
      <c r="FG1001" s="104"/>
      <c r="FH1001" s="104"/>
      <c r="FI1001" s="104"/>
      <c r="FJ1001" s="104"/>
      <c r="FK1001" s="104"/>
      <c r="FL1001" s="104"/>
      <c r="FM1001" s="104"/>
      <c r="FN1001" s="104"/>
      <c r="FO1001" s="104"/>
      <c r="FP1001" s="104"/>
      <c r="FQ1001" s="104"/>
      <c r="FR1001" s="104"/>
      <c r="FS1001" s="104"/>
      <c r="FT1001" s="104"/>
      <c r="FU1001" s="104"/>
      <c r="FV1001" s="104"/>
      <c r="FW1001" s="104"/>
      <c r="FX1001" s="104"/>
      <c r="FY1001" s="104"/>
      <c r="FZ1001" s="104"/>
      <c r="GA1001" s="104"/>
      <c r="GB1001" s="104"/>
      <c r="GC1001" s="104"/>
      <c r="GD1001" s="104"/>
      <c r="GE1001" s="104"/>
      <c r="GF1001" s="104"/>
      <c r="GG1001" s="104"/>
      <c r="GH1001" s="104"/>
      <c r="GI1001" s="104"/>
      <c r="GJ1001" s="104"/>
      <c r="GK1001" s="104"/>
      <c r="GL1001" s="104"/>
      <c r="GM1001" s="104"/>
      <c r="GN1001" s="104"/>
      <c r="GO1001" s="104"/>
      <c r="GP1001" s="104"/>
      <c r="GQ1001" s="104"/>
      <c r="GR1001" s="104"/>
      <c r="GS1001" s="104"/>
      <c r="GT1001" s="104"/>
    </row>
    <row r="1002" spans="8:202" s="6" customFormat="1">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c r="AG1002" s="104"/>
      <c r="AH1002" s="104"/>
      <c r="AI1002" s="104"/>
      <c r="AJ1002" s="104"/>
      <c r="AK1002" s="104"/>
      <c r="AL1002" s="104"/>
      <c r="AM1002" s="104"/>
      <c r="AN1002" s="104"/>
      <c r="AO1002" s="104"/>
      <c r="AP1002" s="104"/>
      <c r="AQ1002" s="104"/>
      <c r="AR1002" s="104"/>
      <c r="AS1002" s="104"/>
      <c r="AT1002" s="104"/>
      <c r="AU1002" s="104"/>
      <c r="AV1002" s="104"/>
      <c r="AW1002" s="104"/>
      <c r="AX1002" s="104"/>
      <c r="AY1002" s="104"/>
      <c r="AZ1002" s="104"/>
      <c r="BA1002" s="104"/>
      <c r="BB1002" s="104"/>
      <c r="BC1002" s="104"/>
      <c r="BD1002" s="104"/>
      <c r="BE1002" s="104"/>
      <c r="BF1002" s="104"/>
      <c r="BG1002" s="104"/>
      <c r="BH1002" s="104"/>
      <c r="BI1002" s="104"/>
      <c r="BJ1002" s="104"/>
      <c r="BK1002" s="104"/>
      <c r="BL1002" s="104"/>
      <c r="BM1002" s="104"/>
      <c r="BN1002" s="104"/>
      <c r="BO1002" s="104"/>
      <c r="BP1002" s="104"/>
      <c r="BQ1002" s="104"/>
      <c r="BR1002" s="104"/>
      <c r="BS1002" s="104"/>
      <c r="BT1002" s="104"/>
      <c r="BU1002" s="104"/>
      <c r="BV1002" s="104"/>
      <c r="BW1002" s="104"/>
      <c r="BX1002" s="104"/>
      <c r="BY1002" s="104"/>
      <c r="BZ1002" s="104"/>
      <c r="CA1002" s="104"/>
      <c r="CB1002" s="104"/>
      <c r="CC1002" s="104"/>
      <c r="CD1002" s="104"/>
      <c r="CE1002" s="104"/>
      <c r="CF1002" s="104"/>
      <c r="CG1002" s="104"/>
      <c r="CH1002" s="104"/>
      <c r="CI1002" s="104"/>
      <c r="CJ1002" s="104"/>
      <c r="CK1002" s="104"/>
      <c r="CL1002" s="104"/>
      <c r="CM1002" s="104"/>
      <c r="CN1002" s="104"/>
      <c r="CO1002" s="104"/>
      <c r="CP1002" s="104"/>
      <c r="CQ1002" s="104"/>
      <c r="CR1002" s="104"/>
      <c r="CS1002" s="104"/>
      <c r="CT1002" s="104"/>
      <c r="CU1002" s="104"/>
      <c r="CV1002" s="104"/>
      <c r="CW1002" s="104"/>
      <c r="CX1002" s="104"/>
      <c r="CY1002" s="104"/>
      <c r="CZ1002" s="104"/>
      <c r="DA1002" s="104"/>
      <c r="DB1002" s="104"/>
      <c r="DC1002" s="104"/>
      <c r="DD1002" s="104"/>
      <c r="DE1002" s="104"/>
      <c r="DF1002" s="104"/>
      <c r="DG1002" s="104"/>
      <c r="DH1002" s="104"/>
      <c r="DI1002" s="104"/>
      <c r="DJ1002" s="104"/>
      <c r="DK1002" s="104"/>
      <c r="DL1002" s="104"/>
      <c r="DM1002" s="104"/>
      <c r="DN1002" s="104"/>
      <c r="DO1002" s="104"/>
      <c r="DP1002" s="104"/>
      <c r="DQ1002" s="104"/>
      <c r="DR1002" s="104"/>
      <c r="DS1002" s="104"/>
      <c r="DT1002" s="104"/>
      <c r="DU1002" s="104"/>
      <c r="DV1002" s="104"/>
      <c r="DW1002" s="104"/>
      <c r="DX1002" s="104"/>
      <c r="DY1002" s="104"/>
      <c r="DZ1002" s="104"/>
      <c r="EA1002" s="104"/>
      <c r="EB1002" s="104"/>
      <c r="EC1002" s="104"/>
      <c r="ED1002" s="104"/>
      <c r="EE1002" s="104"/>
      <c r="EF1002" s="104"/>
      <c r="EG1002" s="104"/>
      <c r="EH1002" s="104"/>
      <c r="EI1002" s="104"/>
      <c r="EJ1002" s="104"/>
      <c r="EK1002" s="104"/>
      <c r="EL1002" s="104"/>
      <c r="EM1002" s="104"/>
      <c r="EN1002" s="104"/>
      <c r="EO1002" s="104"/>
      <c r="EP1002" s="104"/>
      <c r="EQ1002" s="104"/>
      <c r="ER1002" s="104"/>
      <c r="ES1002" s="104"/>
      <c r="ET1002" s="104"/>
      <c r="EU1002" s="104"/>
      <c r="EV1002" s="104"/>
      <c r="EW1002" s="104"/>
      <c r="EX1002" s="104"/>
      <c r="EY1002" s="104"/>
      <c r="EZ1002" s="104"/>
      <c r="FA1002" s="104"/>
      <c r="FB1002" s="104"/>
      <c r="FC1002" s="104"/>
      <c r="FD1002" s="104"/>
      <c r="FE1002" s="104"/>
      <c r="FF1002" s="104"/>
      <c r="FG1002" s="104"/>
      <c r="FH1002" s="104"/>
      <c r="FI1002" s="104"/>
      <c r="FJ1002" s="104"/>
      <c r="FK1002" s="104"/>
      <c r="FL1002" s="104"/>
      <c r="FM1002" s="104"/>
      <c r="FN1002" s="104"/>
      <c r="FO1002" s="104"/>
      <c r="FP1002" s="104"/>
      <c r="FQ1002" s="104"/>
      <c r="FR1002" s="104"/>
      <c r="FS1002" s="104"/>
      <c r="FT1002" s="104"/>
      <c r="FU1002" s="104"/>
      <c r="FV1002" s="104"/>
      <c r="FW1002" s="104"/>
      <c r="FX1002" s="104"/>
      <c r="FY1002" s="104"/>
      <c r="FZ1002" s="104"/>
      <c r="GA1002" s="104"/>
      <c r="GB1002" s="104"/>
      <c r="GC1002" s="104"/>
      <c r="GD1002" s="104"/>
      <c r="GE1002" s="104"/>
      <c r="GF1002" s="104"/>
      <c r="GG1002" s="104"/>
      <c r="GH1002" s="104"/>
      <c r="GI1002" s="104"/>
      <c r="GJ1002" s="104"/>
      <c r="GK1002" s="104"/>
      <c r="GL1002" s="104"/>
      <c r="GM1002" s="104"/>
      <c r="GN1002" s="104"/>
      <c r="GO1002" s="104"/>
      <c r="GP1002" s="104"/>
      <c r="GQ1002" s="104"/>
      <c r="GR1002" s="104"/>
      <c r="GS1002" s="104"/>
      <c r="GT1002" s="104"/>
    </row>
    <row r="1003" spans="8:202" s="6" customFormat="1">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c r="AG1003" s="104"/>
      <c r="AH1003" s="104"/>
      <c r="AI1003" s="104"/>
      <c r="AJ1003" s="104"/>
      <c r="AK1003" s="104"/>
      <c r="AL1003" s="104"/>
      <c r="AM1003" s="104"/>
      <c r="AN1003" s="104"/>
      <c r="AO1003" s="104"/>
      <c r="AP1003" s="104"/>
      <c r="AQ1003" s="104"/>
      <c r="AR1003" s="104"/>
      <c r="AS1003" s="104"/>
      <c r="AT1003" s="104"/>
      <c r="AU1003" s="104"/>
      <c r="AV1003" s="104"/>
      <c r="AW1003" s="104"/>
      <c r="AX1003" s="104"/>
      <c r="AY1003" s="104"/>
      <c r="AZ1003" s="104"/>
      <c r="BA1003" s="104"/>
      <c r="BB1003" s="104"/>
      <c r="BC1003" s="104"/>
      <c r="BD1003" s="104"/>
      <c r="BE1003" s="104"/>
      <c r="BF1003" s="104"/>
      <c r="BG1003" s="104"/>
      <c r="BH1003" s="104"/>
      <c r="BI1003" s="104"/>
      <c r="BJ1003" s="104"/>
      <c r="BK1003" s="104"/>
      <c r="BL1003" s="104"/>
      <c r="BM1003" s="104"/>
      <c r="BN1003" s="104"/>
      <c r="BO1003" s="104"/>
      <c r="BP1003" s="104"/>
      <c r="BQ1003" s="104"/>
      <c r="BR1003" s="104"/>
      <c r="BS1003" s="104"/>
      <c r="BT1003" s="104"/>
      <c r="BU1003" s="104"/>
      <c r="BV1003" s="104"/>
      <c r="BW1003" s="104"/>
      <c r="BX1003" s="104"/>
      <c r="BY1003" s="104"/>
      <c r="BZ1003" s="104"/>
      <c r="CA1003" s="104"/>
      <c r="CB1003" s="104"/>
      <c r="CC1003" s="104"/>
      <c r="CD1003" s="104"/>
      <c r="CE1003" s="104"/>
      <c r="CF1003" s="104"/>
      <c r="CG1003" s="104"/>
      <c r="CH1003" s="104"/>
      <c r="CI1003" s="104"/>
      <c r="CJ1003" s="104"/>
      <c r="CK1003" s="104"/>
      <c r="CL1003" s="104"/>
      <c r="CM1003" s="104"/>
      <c r="CN1003" s="104"/>
      <c r="CO1003" s="104"/>
      <c r="CP1003" s="104"/>
      <c r="CQ1003" s="104"/>
      <c r="CR1003" s="104"/>
      <c r="CS1003" s="104"/>
      <c r="CT1003" s="104"/>
      <c r="CU1003" s="104"/>
      <c r="CV1003" s="104"/>
      <c r="CW1003" s="104"/>
      <c r="CX1003" s="104"/>
      <c r="CY1003" s="104"/>
      <c r="CZ1003" s="104"/>
      <c r="DA1003" s="104"/>
      <c r="DB1003" s="104"/>
      <c r="DC1003" s="104"/>
      <c r="DD1003" s="104"/>
      <c r="DE1003" s="104"/>
      <c r="DF1003" s="104"/>
      <c r="DG1003" s="104"/>
      <c r="DH1003" s="104"/>
      <c r="DI1003" s="104"/>
      <c r="DJ1003" s="104"/>
      <c r="DK1003" s="104"/>
      <c r="DL1003" s="104"/>
      <c r="DM1003" s="104"/>
      <c r="DN1003" s="104"/>
      <c r="DO1003" s="104"/>
      <c r="DP1003" s="104"/>
      <c r="DQ1003" s="104"/>
      <c r="DR1003" s="104"/>
      <c r="DS1003" s="104"/>
      <c r="DT1003" s="104"/>
      <c r="DU1003" s="104"/>
      <c r="DV1003" s="104"/>
      <c r="DW1003" s="104"/>
      <c r="DX1003" s="104"/>
      <c r="DY1003" s="104"/>
      <c r="DZ1003" s="104"/>
      <c r="EA1003" s="104"/>
      <c r="EB1003" s="104"/>
      <c r="EC1003" s="104"/>
      <c r="ED1003" s="104"/>
      <c r="EE1003" s="104"/>
      <c r="EF1003" s="104"/>
      <c r="EG1003" s="104"/>
      <c r="EH1003" s="104"/>
      <c r="EI1003" s="104"/>
      <c r="EJ1003" s="104"/>
      <c r="EK1003" s="104"/>
      <c r="EL1003" s="104"/>
      <c r="EM1003" s="104"/>
      <c r="EN1003" s="104"/>
      <c r="EO1003" s="104"/>
      <c r="EP1003" s="104"/>
      <c r="EQ1003" s="104"/>
      <c r="ER1003" s="104"/>
      <c r="ES1003" s="104"/>
      <c r="ET1003" s="104"/>
      <c r="EU1003" s="104"/>
      <c r="EV1003" s="104"/>
      <c r="EW1003" s="104"/>
      <c r="EX1003" s="104"/>
      <c r="EY1003" s="104"/>
      <c r="EZ1003" s="104"/>
      <c r="FA1003" s="104"/>
      <c r="FB1003" s="104"/>
      <c r="FC1003" s="104"/>
      <c r="FD1003" s="104"/>
      <c r="FE1003" s="104"/>
      <c r="FF1003" s="104"/>
      <c r="FG1003" s="104"/>
      <c r="FH1003" s="104"/>
      <c r="FI1003" s="104"/>
      <c r="FJ1003" s="104"/>
      <c r="FK1003" s="104"/>
      <c r="FL1003" s="104"/>
      <c r="FM1003" s="104"/>
      <c r="FN1003" s="104"/>
      <c r="FO1003" s="104"/>
      <c r="FP1003" s="104"/>
      <c r="FQ1003" s="104"/>
      <c r="FR1003" s="104"/>
      <c r="FS1003" s="104"/>
      <c r="FT1003" s="104"/>
      <c r="FU1003" s="104"/>
      <c r="FV1003" s="104"/>
      <c r="FW1003" s="104"/>
      <c r="FX1003" s="104"/>
      <c r="FY1003" s="104"/>
      <c r="FZ1003" s="104"/>
      <c r="GA1003" s="104"/>
      <c r="GB1003" s="104"/>
      <c r="GC1003" s="104"/>
      <c r="GD1003" s="104"/>
      <c r="GE1003" s="104"/>
      <c r="GF1003" s="104"/>
      <c r="GG1003" s="104"/>
      <c r="GH1003" s="104"/>
      <c r="GI1003" s="104"/>
      <c r="GJ1003" s="104"/>
      <c r="GK1003" s="104"/>
      <c r="GL1003" s="104"/>
      <c r="GM1003" s="104"/>
      <c r="GN1003" s="104"/>
      <c r="GO1003" s="104"/>
      <c r="GP1003" s="104"/>
      <c r="GQ1003" s="104"/>
      <c r="GR1003" s="104"/>
      <c r="GS1003" s="104"/>
      <c r="GT1003" s="104"/>
    </row>
    <row r="1004" spans="8:202" s="6" customFormat="1">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c r="AB1004" s="104"/>
      <c r="AC1004" s="104"/>
      <c r="AD1004" s="104"/>
      <c r="AE1004" s="104"/>
      <c r="AF1004" s="104"/>
      <c r="AG1004" s="104"/>
      <c r="AH1004" s="104"/>
      <c r="AI1004" s="104"/>
      <c r="AJ1004" s="104"/>
      <c r="AK1004" s="104"/>
      <c r="AL1004" s="104"/>
      <c r="AM1004" s="104"/>
      <c r="AN1004" s="104"/>
      <c r="AO1004" s="104"/>
      <c r="AP1004" s="104"/>
      <c r="AQ1004" s="104"/>
      <c r="AR1004" s="104"/>
      <c r="AS1004" s="104"/>
      <c r="AT1004" s="104"/>
      <c r="AU1004" s="104"/>
      <c r="AV1004" s="104"/>
      <c r="AW1004" s="104"/>
      <c r="AX1004" s="104"/>
      <c r="AY1004" s="104"/>
      <c r="AZ1004" s="104"/>
      <c r="BA1004" s="104"/>
      <c r="BB1004" s="104"/>
      <c r="BC1004" s="104"/>
      <c r="BD1004" s="104"/>
      <c r="BE1004" s="104"/>
      <c r="BF1004" s="104"/>
      <c r="BG1004" s="104"/>
      <c r="BH1004" s="104"/>
      <c r="BI1004" s="104"/>
      <c r="BJ1004" s="104"/>
      <c r="BK1004" s="104"/>
      <c r="BL1004" s="104"/>
      <c r="BM1004" s="104"/>
      <c r="BN1004" s="104"/>
      <c r="BO1004" s="104"/>
      <c r="BP1004" s="104"/>
      <c r="BQ1004" s="104"/>
      <c r="BR1004" s="104"/>
      <c r="BS1004" s="104"/>
      <c r="BT1004" s="104"/>
      <c r="BU1004" s="104"/>
      <c r="BV1004" s="104"/>
      <c r="BW1004" s="104"/>
      <c r="BX1004" s="104"/>
      <c r="BY1004" s="104"/>
      <c r="BZ1004" s="104"/>
      <c r="CA1004" s="104"/>
      <c r="CB1004" s="104"/>
      <c r="CC1004" s="104"/>
      <c r="CD1004" s="104"/>
      <c r="CE1004" s="104"/>
      <c r="CF1004" s="104"/>
      <c r="CG1004" s="104"/>
      <c r="CH1004" s="104"/>
      <c r="CI1004" s="104"/>
      <c r="CJ1004" s="104"/>
      <c r="CK1004" s="104"/>
      <c r="CL1004" s="104"/>
      <c r="CM1004" s="104"/>
      <c r="CN1004" s="104"/>
      <c r="CO1004" s="104"/>
      <c r="CP1004" s="104"/>
      <c r="CQ1004" s="104"/>
      <c r="CR1004" s="104"/>
      <c r="CS1004" s="104"/>
      <c r="CT1004" s="104"/>
      <c r="CU1004" s="104"/>
      <c r="CV1004" s="104"/>
      <c r="CW1004" s="104"/>
      <c r="CX1004" s="104"/>
      <c r="CY1004" s="104"/>
      <c r="CZ1004" s="104"/>
      <c r="DA1004" s="104"/>
      <c r="DB1004" s="104"/>
      <c r="DC1004" s="104"/>
      <c r="DD1004" s="104"/>
      <c r="DE1004" s="104"/>
      <c r="DF1004" s="104"/>
      <c r="DG1004" s="104"/>
      <c r="DH1004" s="104"/>
      <c r="DI1004" s="104"/>
      <c r="DJ1004" s="104"/>
      <c r="DK1004" s="104"/>
      <c r="DL1004" s="104"/>
      <c r="DM1004" s="104"/>
      <c r="DN1004" s="104"/>
      <c r="DO1004" s="104"/>
      <c r="DP1004" s="104"/>
      <c r="DQ1004" s="104"/>
      <c r="DR1004" s="104"/>
      <c r="DS1004" s="104"/>
      <c r="DT1004" s="104"/>
      <c r="DU1004" s="104"/>
      <c r="DV1004" s="104"/>
      <c r="DW1004" s="104"/>
      <c r="DX1004" s="104"/>
      <c r="DY1004" s="104"/>
      <c r="DZ1004" s="104"/>
      <c r="EA1004" s="104"/>
      <c r="EB1004" s="104"/>
      <c r="EC1004" s="104"/>
      <c r="ED1004" s="104"/>
      <c r="EE1004" s="104"/>
      <c r="EF1004" s="104"/>
      <c r="EG1004" s="104"/>
      <c r="EH1004" s="104"/>
      <c r="EI1004" s="104"/>
      <c r="EJ1004" s="104"/>
      <c r="EK1004" s="104"/>
      <c r="EL1004" s="104"/>
      <c r="EM1004" s="104"/>
      <c r="EN1004" s="104"/>
      <c r="EO1004" s="104"/>
      <c r="EP1004" s="104"/>
      <c r="EQ1004" s="104"/>
      <c r="ER1004" s="104"/>
      <c r="ES1004" s="104"/>
      <c r="ET1004" s="104"/>
      <c r="EU1004" s="104"/>
      <c r="EV1004" s="104"/>
      <c r="EW1004" s="104"/>
      <c r="EX1004" s="104"/>
      <c r="EY1004" s="104"/>
      <c r="EZ1004" s="104"/>
      <c r="FA1004" s="104"/>
      <c r="FB1004" s="104"/>
      <c r="FC1004" s="104"/>
      <c r="FD1004" s="104"/>
      <c r="FE1004" s="104"/>
      <c r="FF1004" s="104"/>
      <c r="FG1004" s="104"/>
      <c r="FH1004" s="104"/>
      <c r="FI1004" s="104"/>
      <c r="FJ1004" s="104"/>
      <c r="FK1004" s="104"/>
      <c r="FL1004" s="104"/>
      <c r="FM1004" s="104"/>
      <c r="FN1004" s="104"/>
      <c r="FO1004" s="104"/>
      <c r="FP1004" s="104"/>
      <c r="FQ1004" s="104"/>
      <c r="FR1004" s="104"/>
      <c r="FS1004" s="104"/>
      <c r="FT1004" s="104"/>
      <c r="FU1004" s="104"/>
      <c r="FV1004" s="104"/>
      <c r="FW1004" s="104"/>
      <c r="FX1004" s="104"/>
      <c r="FY1004" s="104"/>
      <c r="FZ1004" s="104"/>
      <c r="GA1004" s="104"/>
      <c r="GB1004" s="104"/>
      <c r="GC1004" s="104"/>
      <c r="GD1004" s="104"/>
      <c r="GE1004" s="104"/>
      <c r="GF1004" s="104"/>
      <c r="GG1004" s="104"/>
      <c r="GH1004" s="104"/>
      <c r="GI1004" s="104"/>
      <c r="GJ1004" s="104"/>
      <c r="GK1004" s="104"/>
      <c r="GL1004" s="104"/>
      <c r="GM1004" s="104"/>
      <c r="GN1004" s="104"/>
      <c r="GO1004" s="104"/>
      <c r="GP1004" s="104"/>
      <c r="GQ1004" s="104"/>
      <c r="GR1004" s="104"/>
      <c r="GS1004" s="104"/>
      <c r="GT1004" s="104"/>
    </row>
    <row r="1005" spans="8:202" s="6" customFormat="1">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G1005" s="104"/>
      <c r="AH1005" s="104"/>
      <c r="AI1005" s="104"/>
      <c r="AJ1005" s="104"/>
      <c r="AK1005" s="104"/>
      <c r="AL1005" s="104"/>
      <c r="AM1005" s="104"/>
      <c r="AN1005" s="104"/>
      <c r="AO1005" s="104"/>
      <c r="AP1005" s="104"/>
      <c r="AQ1005" s="104"/>
      <c r="AR1005" s="104"/>
      <c r="AS1005" s="104"/>
      <c r="AT1005" s="104"/>
      <c r="AU1005" s="104"/>
      <c r="AV1005" s="104"/>
      <c r="AW1005" s="104"/>
      <c r="AX1005" s="104"/>
      <c r="AY1005" s="104"/>
      <c r="AZ1005" s="104"/>
      <c r="BA1005" s="104"/>
      <c r="BB1005" s="104"/>
      <c r="BC1005" s="104"/>
      <c r="BD1005" s="104"/>
      <c r="BE1005" s="104"/>
      <c r="BF1005" s="104"/>
      <c r="BG1005" s="104"/>
      <c r="BH1005" s="104"/>
      <c r="BI1005" s="104"/>
      <c r="BJ1005" s="104"/>
      <c r="BK1005" s="104"/>
      <c r="BL1005" s="104"/>
      <c r="BM1005" s="104"/>
      <c r="BN1005" s="104"/>
      <c r="BO1005" s="104"/>
      <c r="BP1005" s="104"/>
      <c r="BQ1005" s="104"/>
      <c r="BR1005" s="104"/>
      <c r="BS1005" s="104"/>
      <c r="BT1005" s="104"/>
      <c r="BU1005" s="104"/>
      <c r="BV1005" s="104"/>
      <c r="BW1005" s="104"/>
      <c r="BX1005" s="104"/>
      <c r="BY1005" s="104"/>
      <c r="BZ1005" s="104"/>
      <c r="CA1005" s="104"/>
      <c r="CB1005" s="104"/>
      <c r="CC1005" s="104"/>
      <c r="CD1005" s="104"/>
      <c r="CE1005" s="104"/>
      <c r="CF1005" s="104"/>
      <c r="CG1005" s="104"/>
      <c r="CH1005" s="104"/>
      <c r="CI1005" s="104"/>
      <c r="CJ1005" s="104"/>
      <c r="CK1005" s="104"/>
      <c r="CL1005" s="104"/>
      <c r="CM1005" s="104"/>
      <c r="CN1005" s="104"/>
      <c r="CO1005" s="104"/>
      <c r="CP1005" s="104"/>
      <c r="CQ1005" s="104"/>
      <c r="CR1005" s="104"/>
      <c r="CS1005" s="104"/>
      <c r="CT1005" s="104"/>
      <c r="CU1005" s="104"/>
      <c r="CV1005" s="104"/>
      <c r="CW1005" s="104"/>
      <c r="CX1005" s="104"/>
      <c r="CY1005" s="104"/>
      <c r="CZ1005" s="104"/>
      <c r="DA1005" s="104"/>
      <c r="DB1005" s="104"/>
      <c r="DC1005" s="104"/>
      <c r="DD1005" s="104"/>
      <c r="DE1005" s="104"/>
      <c r="DF1005" s="104"/>
      <c r="DG1005" s="104"/>
      <c r="DH1005" s="104"/>
      <c r="DI1005" s="104"/>
      <c r="DJ1005" s="104"/>
      <c r="DK1005" s="104"/>
      <c r="DL1005" s="104"/>
      <c r="DM1005" s="104"/>
      <c r="DN1005" s="104"/>
      <c r="DO1005" s="104"/>
      <c r="DP1005" s="104"/>
      <c r="DQ1005" s="104"/>
      <c r="DR1005" s="104"/>
      <c r="DS1005" s="104"/>
      <c r="DT1005" s="104"/>
      <c r="DU1005" s="104"/>
      <c r="DV1005" s="104"/>
      <c r="DW1005" s="104"/>
      <c r="DX1005" s="104"/>
      <c r="DY1005" s="104"/>
      <c r="DZ1005" s="104"/>
      <c r="EA1005" s="104"/>
      <c r="EB1005" s="104"/>
      <c r="EC1005" s="104"/>
      <c r="ED1005" s="104"/>
      <c r="EE1005" s="104"/>
      <c r="EF1005" s="104"/>
      <c r="EG1005" s="104"/>
      <c r="EH1005" s="104"/>
      <c r="EI1005" s="104"/>
      <c r="EJ1005" s="104"/>
      <c r="EK1005" s="104"/>
      <c r="EL1005" s="104"/>
      <c r="EM1005" s="104"/>
      <c r="EN1005" s="104"/>
      <c r="EO1005" s="104"/>
      <c r="EP1005" s="104"/>
      <c r="EQ1005" s="104"/>
      <c r="ER1005" s="104"/>
      <c r="ES1005" s="104"/>
      <c r="ET1005" s="104"/>
      <c r="EU1005" s="104"/>
      <c r="EV1005" s="104"/>
      <c r="EW1005" s="104"/>
      <c r="EX1005" s="104"/>
      <c r="EY1005" s="104"/>
      <c r="EZ1005" s="104"/>
      <c r="FA1005" s="104"/>
      <c r="FB1005" s="104"/>
      <c r="FC1005" s="104"/>
      <c r="FD1005" s="104"/>
      <c r="FE1005" s="104"/>
      <c r="FF1005" s="104"/>
      <c r="FG1005" s="104"/>
      <c r="FH1005" s="104"/>
      <c r="FI1005" s="104"/>
      <c r="FJ1005" s="104"/>
      <c r="FK1005" s="104"/>
      <c r="FL1005" s="104"/>
      <c r="FM1005" s="104"/>
      <c r="FN1005" s="104"/>
      <c r="FO1005" s="104"/>
      <c r="FP1005" s="104"/>
      <c r="FQ1005" s="104"/>
      <c r="FR1005" s="104"/>
      <c r="FS1005" s="104"/>
      <c r="FT1005" s="104"/>
      <c r="FU1005" s="104"/>
      <c r="FV1005" s="104"/>
      <c r="FW1005" s="104"/>
      <c r="FX1005" s="104"/>
      <c r="FY1005" s="104"/>
      <c r="FZ1005" s="104"/>
      <c r="GA1005" s="104"/>
      <c r="GB1005" s="104"/>
      <c r="GC1005" s="104"/>
      <c r="GD1005" s="104"/>
      <c r="GE1005" s="104"/>
      <c r="GF1005" s="104"/>
      <c r="GG1005" s="104"/>
      <c r="GH1005" s="104"/>
      <c r="GI1005" s="104"/>
      <c r="GJ1005" s="104"/>
      <c r="GK1005" s="104"/>
      <c r="GL1005" s="104"/>
      <c r="GM1005" s="104"/>
      <c r="GN1005" s="104"/>
      <c r="GO1005" s="104"/>
      <c r="GP1005" s="104"/>
      <c r="GQ1005" s="104"/>
      <c r="GR1005" s="104"/>
      <c r="GS1005" s="104"/>
      <c r="GT1005" s="104"/>
    </row>
    <row r="1006" spans="8:202" s="6" customFormat="1">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G1006" s="104"/>
      <c r="AH1006" s="104"/>
      <c r="AI1006" s="104"/>
      <c r="AJ1006" s="104"/>
      <c r="AK1006" s="104"/>
      <c r="AL1006" s="104"/>
      <c r="AM1006" s="104"/>
      <c r="AN1006" s="104"/>
      <c r="AO1006" s="104"/>
      <c r="AP1006" s="104"/>
      <c r="AQ1006" s="104"/>
      <c r="AR1006" s="104"/>
      <c r="AS1006" s="104"/>
      <c r="AT1006" s="104"/>
      <c r="AU1006" s="104"/>
      <c r="AV1006" s="104"/>
      <c r="AW1006" s="104"/>
      <c r="AX1006" s="104"/>
      <c r="AY1006" s="104"/>
      <c r="AZ1006" s="104"/>
      <c r="BA1006" s="104"/>
      <c r="BB1006" s="104"/>
      <c r="BC1006" s="104"/>
      <c r="BD1006" s="104"/>
      <c r="BE1006" s="104"/>
      <c r="BF1006" s="104"/>
      <c r="BG1006" s="104"/>
      <c r="BH1006" s="104"/>
      <c r="BI1006" s="104"/>
      <c r="BJ1006" s="104"/>
      <c r="BK1006" s="104"/>
      <c r="BL1006" s="104"/>
      <c r="BM1006" s="104"/>
      <c r="BN1006" s="104"/>
      <c r="BO1006" s="104"/>
      <c r="BP1006" s="104"/>
      <c r="BQ1006" s="104"/>
      <c r="BR1006" s="104"/>
      <c r="BS1006" s="104"/>
      <c r="BT1006" s="104"/>
      <c r="BU1006" s="104"/>
      <c r="BV1006" s="104"/>
      <c r="BW1006" s="104"/>
      <c r="BX1006" s="104"/>
      <c r="BY1006" s="104"/>
      <c r="BZ1006" s="104"/>
      <c r="CA1006" s="104"/>
      <c r="CB1006" s="104"/>
      <c r="CC1006" s="104"/>
      <c r="CD1006" s="104"/>
      <c r="CE1006" s="104"/>
      <c r="CF1006" s="104"/>
      <c r="CG1006" s="104"/>
      <c r="CH1006" s="104"/>
      <c r="CI1006" s="104"/>
      <c r="CJ1006" s="104"/>
      <c r="CK1006" s="104"/>
      <c r="CL1006" s="104"/>
      <c r="CM1006" s="104"/>
      <c r="CN1006" s="104"/>
      <c r="CO1006" s="104"/>
      <c r="CP1006" s="104"/>
      <c r="CQ1006" s="104"/>
      <c r="CR1006" s="104"/>
      <c r="CS1006" s="104"/>
      <c r="CT1006" s="104"/>
      <c r="CU1006" s="104"/>
      <c r="CV1006" s="104"/>
      <c r="CW1006" s="104"/>
      <c r="CX1006" s="104"/>
      <c r="CY1006" s="104"/>
      <c r="CZ1006" s="104"/>
      <c r="DA1006" s="104"/>
      <c r="DB1006" s="104"/>
      <c r="DC1006" s="104"/>
      <c r="DD1006" s="104"/>
      <c r="DE1006" s="104"/>
      <c r="DF1006" s="104"/>
      <c r="DG1006" s="104"/>
      <c r="DH1006" s="104"/>
      <c r="DI1006" s="104"/>
      <c r="DJ1006" s="104"/>
      <c r="DK1006" s="104"/>
      <c r="DL1006" s="104"/>
      <c r="DM1006" s="104"/>
      <c r="DN1006" s="104"/>
      <c r="DO1006" s="104"/>
      <c r="DP1006" s="104"/>
      <c r="DQ1006" s="104"/>
      <c r="DR1006" s="104"/>
      <c r="DS1006" s="104"/>
      <c r="DT1006" s="104"/>
      <c r="DU1006" s="104"/>
      <c r="DV1006" s="104"/>
      <c r="DW1006" s="104"/>
      <c r="DX1006" s="104"/>
      <c r="DY1006" s="104"/>
      <c r="DZ1006" s="104"/>
      <c r="EA1006" s="104"/>
      <c r="EB1006" s="104"/>
      <c r="EC1006" s="104"/>
      <c r="ED1006" s="104"/>
      <c r="EE1006" s="104"/>
      <c r="EF1006" s="104"/>
      <c r="EG1006" s="104"/>
      <c r="EH1006" s="104"/>
      <c r="EI1006" s="104"/>
      <c r="EJ1006" s="104"/>
      <c r="EK1006" s="104"/>
      <c r="EL1006" s="104"/>
      <c r="EM1006" s="104"/>
      <c r="EN1006" s="104"/>
      <c r="EO1006" s="104"/>
      <c r="EP1006" s="104"/>
      <c r="EQ1006" s="104"/>
      <c r="ER1006" s="104"/>
      <c r="ES1006" s="104"/>
      <c r="ET1006" s="104"/>
      <c r="EU1006" s="104"/>
      <c r="EV1006" s="104"/>
      <c r="EW1006" s="104"/>
      <c r="EX1006" s="104"/>
      <c r="EY1006" s="104"/>
      <c r="EZ1006" s="104"/>
      <c r="FA1006" s="104"/>
      <c r="FB1006" s="104"/>
      <c r="FC1006" s="104"/>
      <c r="FD1006" s="104"/>
      <c r="FE1006" s="104"/>
      <c r="FF1006" s="104"/>
      <c r="FG1006" s="104"/>
      <c r="FH1006" s="104"/>
      <c r="FI1006" s="104"/>
      <c r="FJ1006" s="104"/>
      <c r="FK1006" s="104"/>
      <c r="FL1006" s="104"/>
      <c r="FM1006" s="104"/>
      <c r="FN1006" s="104"/>
      <c r="FO1006" s="104"/>
      <c r="FP1006" s="104"/>
      <c r="FQ1006" s="104"/>
      <c r="FR1006" s="104"/>
      <c r="FS1006" s="104"/>
      <c r="FT1006" s="104"/>
      <c r="FU1006" s="104"/>
      <c r="FV1006" s="104"/>
      <c r="FW1006" s="104"/>
      <c r="FX1006" s="104"/>
      <c r="FY1006" s="104"/>
      <c r="FZ1006" s="104"/>
      <c r="GA1006" s="104"/>
      <c r="GB1006" s="104"/>
      <c r="GC1006" s="104"/>
      <c r="GD1006" s="104"/>
      <c r="GE1006" s="104"/>
      <c r="GF1006" s="104"/>
      <c r="GG1006" s="104"/>
      <c r="GH1006" s="104"/>
      <c r="GI1006" s="104"/>
      <c r="GJ1006" s="104"/>
      <c r="GK1006" s="104"/>
      <c r="GL1006" s="104"/>
      <c r="GM1006" s="104"/>
      <c r="GN1006" s="104"/>
      <c r="GO1006" s="104"/>
      <c r="GP1006" s="104"/>
      <c r="GQ1006" s="104"/>
      <c r="GR1006" s="104"/>
      <c r="GS1006" s="104"/>
      <c r="GT1006" s="104"/>
    </row>
    <row r="1007" spans="8:202" s="6" customFormat="1">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c r="AH1007" s="104"/>
      <c r="AI1007" s="104"/>
      <c r="AJ1007" s="104"/>
      <c r="AK1007" s="104"/>
      <c r="AL1007" s="104"/>
      <c r="AM1007" s="104"/>
      <c r="AN1007" s="104"/>
      <c r="AO1007" s="104"/>
      <c r="AP1007" s="104"/>
      <c r="AQ1007" s="104"/>
      <c r="AR1007" s="104"/>
      <c r="AS1007" s="104"/>
      <c r="AT1007" s="104"/>
      <c r="AU1007" s="104"/>
      <c r="AV1007" s="104"/>
      <c r="AW1007" s="104"/>
      <c r="AX1007" s="104"/>
      <c r="AY1007" s="104"/>
      <c r="AZ1007" s="104"/>
      <c r="BA1007" s="104"/>
      <c r="BB1007" s="104"/>
      <c r="BC1007" s="104"/>
      <c r="BD1007" s="104"/>
      <c r="BE1007" s="104"/>
      <c r="BF1007" s="104"/>
      <c r="BG1007" s="104"/>
      <c r="BH1007" s="104"/>
      <c r="BI1007" s="104"/>
      <c r="BJ1007" s="104"/>
      <c r="BK1007" s="104"/>
      <c r="BL1007" s="104"/>
      <c r="BM1007" s="104"/>
      <c r="BN1007" s="104"/>
      <c r="BO1007" s="104"/>
      <c r="BP1007" s="104"/>
      <c r="BQ1007" s="104"/>
      <c r="BR1007" s="104"/>
      <c r="BS1007" s="104"/>
      <c r="BT1007" s="104"/>
      <c r="BU1007" s="104"/>
      <c r="BV1007" s="104"/>
      <c r="BW1007" s="104"/>
      <c r="BX1007" s="104"/>
      <c r="BY1007" s="104"/>
      <c r="BZ1007" s="104"/>
      <c r="CA1007" s="104"/>
      <c r="CB1007" s="104"/>
      <c r="CC1007" s="104"/>
      <c r="CD1007" s="104"/>
      <c r="CE1007" s="104"/>
      <c r="CF1007" s="104"/>
      <c r="CG1007" s="104"/>
      <c r="CH1007" s="104"/>
      <c r="CI1007" s="104"/>
      <c r="CJ1007" s="104"/>
      <c r="CK1007" s="104"/>
      <c r="CL1007" s="104"/>
      <c r="CM1007" s="104"/>
      <c r="CN1007" s="104"/>
      <c r="CO1007" s="104"/>
      <c r="CP1007" s="104"/>
      <c r="CQ1007" s="104"/>
      <c r="CR1007" s="104"/>
      <c r="CS1007" s="104"/>
      <c r="CT1007" s="104"/>
      <c r="CU1007" s="104"/>
      <c r="CV1007" s="104"/>
      <c r="CW1007" s="104"/>
      <c r="CX1007" s="104"/>
      <c r="CY1007" s="104"/>
      <c r="CZ1007" s="104"/>
      <c r="DA1007" s="104"/>
      <c r="DB1007" s="104"/>
      <c r="DC1007" s="104"/>
      <c r="DD1007" s="104"/>
      <c r="DE1007" s="104"/>
      <c r="DF1007" s="104"/>
      <c r="DG1007" s="104"/>
      <c r="DH1007" s="104"/>
      <c r="DI1007" s="104"/>
      <c r="DJ1007" s="104"/>
      <c r="DK1007" s="104"/>
      <c r="DL1007" s="104"/>
      <c r="DM1007" s="104"/>
      <c r="DN1007" s="104"/>
      <c r="DO1007" s="104"/>
      <c r="DP1007" s="104"/>
      <c r="DQ1007" s="104"/>
      <c r="DR1007" s="104"/>
      <c r="DS1007" s="104"/>
      <c r="DT1007" s="104"/>
      <c r="DU1007" s="104"/>
      <c r="DV1007" s="104"/>
      <c r="DW1007" s="104"/>
      <c r="DX1007" s="104"/>
      <c r="DY1007" s="104"/>
      <c r="DZ1007" s="104"/>
      <c r="EA1007" s="104"/>
      <c r="EB1007" s="104"/>
      <c r="EC1007" s="104"/>
      <c r="ED1007" s="104"/>
      <c r="EE1007" s="104"/>
      <c r="EF1007" s="104"/>
      <c r="EG1007" s="104"/>
      <c r="EH1007" s="104"/>
      <c r="EI1007" s="104"/>
      <c r="EJ1007" s="104"/>
      <c r="EK1007" s="104"/>
      <c r="EL1007" s="104"/>
      <c r="EM1007" s="104"/>
      <c r="EN1007" s="104"/>
      <c r="EO1007" s="104"/>
      <c r="EP1007" s="104"/>
      <c r="EQ1007" s="104"/>
      <c r="ER1007" s="104"/>
      <c r="ES1007" s="104"/>
      <c r="ET1007" s="104"/>
      <c r="EU1007" s="104"/>
      <c r="EV1007" s="104"/>
      <c r="EW1007" s="104"/>
      <c r="EX1007" s="104"/>
      <c r="EY1007" s="104"/>
      <c r="EZ1007" s="104"/>
      <c r="FA1007" s="104"/>
      <c r="FB1007" s="104"/>
      <c r="FC1007" s="104"/>
      <c r="FD1007" s="104"/>
      <c r="FE1007" s="104"/>
      <c r="FF1007" s="104"/>
      <c r="FG1007" s="104"/>
      <c r="FH1007" s="104"/>
      <c r="FI1007" s="104"/>
      <c r="FJ1007" s="104"/>
      <c r="FK1007" s="104"/>
      <c r="FL1007" s="104"/>
      <c r="FM1007" s="104"/>
      <c r="FN1007" s="104"/>
      <c r="FO1007" s="104"/>
      <c r="FP1007" s="104"/>
      <c r="FQ1007" s="104"/>
      <c r="FR1007" s="104"/>
      <c r="FS1007" s="104"/>
      <c r="FT1007" s="104"/>
      <c r="FU1007" s="104"/>
      <c r="FV1007" s="104"/>
      <c r="FW1007" s="104"/>
      <c r="FX1007" s="104"/>
      <c r="FY1007" s="104"/>
      <c r="FZ1007" s="104"/>
      <c r="GA1007" s="104"/>
      <c r="GB1007" s="104"/>
      <c r="GC1007" s="104"/>
      <c r="GD1007" s="104"/>
      <c r="GE1007" s="104"/>
      <c r="GF1007" s="104"/>
      <c r="GG1007" s="104"/>
      <c r="GH1007" s="104"/>
      <c r="GI1007" s="104"/>
      <c r="GJ1007" s="104"/>
      <c r="GK1007" s="104"/>
      <c r="GL1007" s="104"/>
      <c r="GM1007" s="104"/>
      <c r="GN1007" s="104"/>
      <c r="GO1007" s="104"/>
      <c r="GP1007" s="104"/>
      <c r="GQ1007" s="104"/>
      <c r="GR1007" s="104"/>
      <c r="GS1007" s="104"/>
      <c r="GT1007" s="104"/>
    </row>
    <row r="1008" spans="8:202" s="6" customFormat="1">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4"/>
      <c r="AN1008" s="104"/>
      <c r="AO1008" s="104"/>
      <c r="AP1008" s="104"/>
      <c r="AQ1008" s="104"/>
      <c r="AR1008" s="104"/>
      <c r="AS1008" s="104"/>
      <c r="AT1008" s="104"/>
      <c r="AU1008" s="104"/>
      <c r="AV1008" s="104"/>
      <c r="AW1008" s="104"/>
      <c r="AX1008" s="104"/>
      <c r="AY1008" s="104"/>
      <c r="AZ1008" s="104"/>
      <c r="BA1008" s="104"/>
      <c r="BB1008" s="104"/>
      <c r="BC1008" s="104"/>
      <c r="BD1008" s="104"/>
      <c r="BE1008" s="104"/>
      <c r="BF1008" s="104"/>
      <c r="BG1008" s="104"/>
      <c r="BH1008" s="104"/>
      <c r="BI1008" s="104"/>
      <c r="BJ1008" s="104"/>
      <c r="BK1008" s="104"/>
      <c r="BL1008" s="104"/>
      <c r="BM1008" s="104"/>
      <c r="BN1008" s="104"/>
      <c r="BO1008" s="104"/>
      <c r="BP1008" s="104"/>
      <c r="BQ1008" s="104"/>
      <c r="BR1008" s="104"/>
      <c r="BS1008" s="104"/>
      <c r="BT1008" s="104"/>
      <c r="BU1008" s="104"/>
      <c r="BV1008" s="104"/>
      <c r="BW1008" s="104"/>
      <c r="BX1008" s="104"/>
      <c r="BY1008" s="104"/>
      <c r="BZ1008" s="104"/>
      <c r="CA1008" s="104"/>
      <c r="CB1008" s="104"/>
      <c r="CC1008" s="104"/>
      <c r="CD1008" s="104"/>
      <c r="CE1008" s="104"/>
      <c r="CF1008" s="104"/>
      <c r="CG1008" s="104"/>
      <c r="CH1008" s="104"/>
      <c r="CI1008" s="104"/>
      <c r="CJ1008" s="104"/>
      <c r="CK1008" s="104"/>
      <c r="CL1008" s="104"/>
      <c r="CM1008" s="104"/>
      <c r="CN1008" s="104"/>
      <c r="CO1008" s="104"/>
      <c r="CP1008" s="104"/>
      <c r="CQ1008" s="104"/>
      <c r="CR1008" s="104"/>
      <c r="CS1008" s="104"/>
      <c r="CT1008" s="104"/>
      <c r="CU1008" s="104"/>
      <c r="CV1008" s="104"/>
      <c r="CW1008" s="104"/>
      <c r="CX1008" s="104"/>
      <c r="CY1008" s="104"/>
      <c r="CZ1008" s="104"/>
      <c r="DA1008" s="104"/>
      <c r="DB1008" s="104"/>
      <c r="DC1008" s="104"/>
      <c r="DD1008" s="104"/>
      <c r="DE1008" s="104"/>
      <c r="DF1008" s="104"/>
      <c r="DG1008" s="104"/>
      <c r="DH1008" s="104"/>
      <c r="DI1008" s="104"/>
      <c r="DJ1008" s="104"/>
      <c r="DK1008" s="104"/>
      <c r="DL1008" s="104"/>
      <c r="DM1008" s="104"/>
      <c r="DN1008" s="104"/>
      <c r="DO1008" s="104"/>
      <c r="DP1008" s="104"/>
      <c r="DQ1008" s="104"/>
      <c r="DR1008" s="104"/>
      <c r="DS1008" s="104"/>
      <c r="DT1008" s="104"/>
      <c r="DU1008" s="104"/>
      <c r="DV1008" s="104"/>
      <c r="DW1008" s="104"/>
      <c r="DX1008" s="104"/>
      <c r="DY1008" s="104"/>
      <c r="DZ1008" s="104"/>
      <c r="EA1008" s="104"/>
      <c r="EB1008" s="104"/>
      <c r="EC1008" s="104"/>
      <c r="ED1008" s="104"/>
      <c r="EE1008" s="104"/>
      <c r="EF1008" s="104"/>
      <c r="EG1008" s="104"/>
      <c r="EH1008" s="104"/>
      <c r="EI1008" s="104"/>
      <c r="EJ1008" s="104"/>
      <c r="EK1008" s="104"/>
      <c r="EL1008" s="104"/>
      <c r="EM1008" s="104"/>
      <c r="EN1008" s="104"/>
      <c r="EO1008" s="104"/>
      <c r="EP1008" s="104"/>
      <c r="EQ1008" s="104"/>
      <c r="ER1008" s="104"/>
      <c r="ES1008" s="104"/>
      <c r="ET1008" s="104"/>
      <c r="EU1008" s="104"/>
      <c r="EV1008" s="104"/>
      <c r="EW1008" s="104"/>
      <c r="EX1008" s="104"/>
      <c r="EY1008" s="104"/>
      <c r="EZ1008" s="104"/>
      <c r="FA1008" s="104"/>
      <c r="FB1008" s="104"/>
      <c r="FC1008" s="104"/>
      <c r="FD1008" s="104"/>
      <c r="FE1008" s="104"/>
      <c r="FF1008" s="104"/>
      <c r="FG1008" s="104"/>
      <c r="FH1008" s="104"/>
      <c r="FI1008" s="104"/>
      <c r="FJ1008" s="104"/>
      <c r="FK1008" s="104"/>
      <c r="FL1008" s="104"/>
      <c r="FM1008" s="104"/>
      <c r="FN1008" s="104"/>
      <c r="FO1008" s="104"/>
      <c r="FP1008" s="104"/>
      <c r="FQ1008" s="104"/>
      <c r="FR1008" s="104"/>
      <c r="FS1008" s="104"/>
      <c r="FT1008" s="104"/>
      <c r="FU1008" s="104"/>
      <c r="FV1008" s="104"/>
      <c r="FW1008" s="104"/>
      <c r="FX1008" s="104"/>
      <c r="FY1008" s="104"/>
      <c r="FZ1008" s="104"/>
      <c r="GA1008" s="104"/>
      <c r="GB1008" s="104"/>
      <c r="GC1008" s="104"/>
      <c r="GD1008" s="104"/>
      <c r="GE1008" s="104"/>
      <c r="GF1008" s="104"/>
      <c r="GG1008" s="104"/>
      <c r="GH1008" s="104"/>
      <c r="GI1008" s="104"/>
      <c r="GJ1008" s="104"/>
      <c r="GK1008" s="104"/>
      <c r="GL1008" s="104"/>
      <c r="GM1008" s="104"/>
      <c r="GN1008" s="104"/>
      <c r="GO1008" s="104"/>
      <c r="GP1008" s="104"/>
      <c r="GQ1008" s="104"/>
      <c r="GR1008" s="104"/>
      <c r="GS1008" s="104"/>
      <c r="GT1008" s="104"/>
    </row>
    <row r="1009" spans="8:202" s="6" customFormat="1">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c r="AG1009" s="104"/>
      <c r="AH1009" s="104"/>
      <c r="AI1009" s="104"/>
      <c r="AJ1009" s="104"/>
      <c r="AK1009" s="104"/>
      <c r="AL1009" s="104"/>
      <c r="AM1009" s="104"/>
      <c r="AN1009" s="104"/>
      <c r="AO1009" s="104"/>
      <c r="AP1009" s="104"/>
      <c r="AQ1009" s="104"/>
      <c r="AR1009" s="104"/>
      <c r="AS1009" s="104"/>
      <c r="AT1009" s="104"/>
      <c r="AU1009" s="104"/>
      <c r="AV1009" s="104"/>
      <c r="AW1009" s="104"/>
      <c r="AX1009" s="104"/>
      <c r="AY1009" s="104"/>
      <c r="AZ1009" s="104"/>
      <c r="BA1009" s="104"/>
      <c r="BB1009" s="104"/>
      <c r="BC1009" s="104"/>
      <c r="BD1009" s="104"/>
      <c r="BE1009" s="104"/>
      <c r="BF1009" s="104"/>
      <c r="BG1009" s="104"/>
      <c r="BH1009" s="104"/>
      <c r="BI1009" s="104"/>
      <c r="BJ1009" s="104"/>
      <c r="BK1009" s="104"/>
      <c r="BL1009" s="104"/>
      <c r="BM1009" s="104"/>
      <c r="BN1009" s="104"/>
      <c r="BO1009" s="104"/>
      <c r="BP1009" s="104"/>
      <c r="BQ1009" s="104"/>
      <c r="BR1009" s="104"/>
      <c r="BS1009" s="104"/>
      <c r="BT1009" s="104"/>
      <c r="BU1009" s="104"/>
      <c r="BV1009" s="104"/>
      <c r="BW1009" s="104"/>
      <c r="BX1009" s="104"/>
      <c r="BY1009" s="104"/>
      <c r="BZ1009" s="104"/>
      <c r="CA1009" s="104"/>
      <c r="CB1009" s="104"/>
      <c r="CC1009" s="104"/>
      <c r="CD1009" s="104"/>
      <c r="CE1009" s="104"/>
      <c r="CF1009" s="104"/>
      <c r="CG1009" s="104"/>
      <c r="CH1009" s="104"/>
      <c r="CI1009" s="104"/>
      <c r="CJ1009" s="104"/>
      <c r="CK1009" s="104"/>
      <c r="CL1009" s="104"/>
      <c r="CM1009" s="104"/>
      <c r="CN1009" s="104"/>
      <c r="CO1009" s="104"/>
      <c r="CP1009" s="104"/>
      <c r="CQ1009" s="104"/>
      <c r="CR1009" s="104"/>
      <c r="CS1009" s="104"/>
      <c r="CT1009" s="104"/>
      <c r="CU1009" s="104"/>
      <c r="CV1009" s="104"/>
      <c r="CW1009" s="104"/>
      <c r="CX1009" s="104"/>
      <c r="CY1009" s="104"/>
      <c r="CZ1009" s="104"/>
      <c r="DA1009" s="104"/>
      <c r="DB1009" s="104"/>
      <c r="DC1009" s="104"/>
      <c r="DD1009" s="104"/>
      <c r="DE1009" s="104"/>
      <c r="DF1009" s="104"/>
      <c r="DG1009" s="104"/>
      <c r="DH1009" s="104"/>
      <c r="DI1009" s="104"/>
      <c r="DJ1009" s="104"/>
      <c r="DK1009" s="104"/>
      <c r="DL1009" s="104"/>
      <c r="DM1009" s="104"/>
      <c r="DN1009" s="104"/>
      <c r="DO1009" s="104"/>
      <c r="DP1009" s="104"/>
      <c r="DQ1009" s="104"/>
      <c r="DR1009" s="104"/>
      <c r="DS1009" s="104"/>
      <c r="DT1009" s="104"/>
      <c r="DU1009" s="104"/>
      <c r="DV1009" s="104"/>
      <c r="DW1009" s="104"/>
      <c r="DX1009" s="104"/>
      <c r="DY1009" s="104"/>
      <c r="DZ1009" s="104"/>
      <c r="EA1009" s="104"/>
      <c r="EB1009" s="104"/>
      <c r="EC1009" s="104"/>
      <c r="ED1009" s="104"/>
      <c r="EE1009" s="104"/>
      <c r="EF1009" s="104"/>
      <c r="EG1009" s="104"/>
      <c r="EH1009" s="104"/>
      <c r="EI1009" s="104"/>
      <c r="EJ1009" s="104"/>
      <c r="EK1009" s="104"/>
      <c r="EL1009" s="104"/>
      <c r="EM1009" s="104"/>
      <c r="EN1009" s="104"/>
      <c r="EO1009" s="104"/>
      <c r="EP1009" s="104"/>
      <c r="EQ1009" s="104"/>
      <c r="ER1009" s="104"/>
      <c r="ES1009" s="104"/>
      <c r="ET1009" s="104"/>
      <c r="EU1009" s="104"/>
      <c r="EV1009" s="104"/>
      <c r="EW1009" s="104"/>
      <c r="EX1009" s="104"/>
      <c r="EY1009" s="104"/>
      <c r="EZ1009" s="104"/>
      <c r="FA1009" s="104"/>
      <c r="FB1009" s="104"/>
      <c r="FC1009" s="104"/>
      <c r="FD1009" s="104"/>
      <c r="FE1009" s="104"/>
      <c r="FF1009" s="104"/>
      <c r="FG1009" s="104"/>
      <c r="FH1009" s="104"/>
      <c r="FI1009" s="104"/>
      <c r="FJ1009" s="104"/>
      <c r="FK1009" s="104"/>
      <c r="FL1009" s="104"/>
      <c r="FM1009" s="104"/>
      <c r="FN1009" s="104"/>
      <c r="FO1009" s="104"/>
      <c r="FP1009" s="104"/>
      <c r="FQ1009" s="104"/>
      <c r="FR1009" s="104"/>
      <c r="FS1009" s="104"/>
      <c r="FT1009" s="104"/>
      <c r="FU1009" s="104"/>
      <c r="FV1009" s="104"/>
      <c r="FW1009" s="104"/>
      <c r="FX1009" s="104"/>
      <c r="FY1009" s="104"/>
      <c r="FZ1009" s="104"/>
      <c r="GA1009" s="104"/>
      <c r="GB1009" s="104"/>
      <c r="GC1009" s="104"/>
      <c r="GD1009" s="104"/>
      <c r="GE1009" s="104"/>
      <c r="GF1009" s="104"/>
      <c r="GG1009" s="104"/>
      <c r="GH1009" s="104"/>
      <c r="GI1009" s="104"/>
      <c r="GJ1009" s="104"/>
      <c r="GK1009" s="104"/>
      <c r="GL1009" s="104"/>
      <c r="GM1009" s="104"/>
      <c r="GN1009" s="104"/>
      <c r="GO1009" s="104"/>
      <c r="GP1009" s="104"/>
      <c r="GQ1009" s="104"/>
      <c r="GR1009" s="104"/>
      <c r="GS1009" s="104"/>
      <c r="GT1009" s="104"/>
    </row>
    <row r="1010" spans="8:202" s="6" customFormat="1">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c r="AG1010" s="104"/>
      <c r="AH1010" s="104"/>
      <c r="AI1010" s="104"/>
      <c r="AJ1010" s="104"/>
      <c r="AK1010" s="104"/>
      <c r="AL1010" s="104"/>
      <c r="AM1010" s="104"/>
      <c r="AN1010" s="104"/>
      <c r="AO1010" s="104"/>
      <c r="AP1010" s="104"/>
      <c r="AQ1010" s="104"/>
      <c r="AR1010" s="104"/>
      <c r="AS1010" s="104"/>
      <c r="AT1010" s="104"/>
      <c r="AU1010" s="104"/>
      <c r="AV1010" s="104"/>
      <c r="AW1010" s="104"/>
      <c r="AX1010" s="104"/>
      <c r="AY1010" s="104"/>
      <c r="AZ1010" s="104"/>
      <c r="BA1010" s="104"/>
      <c r="BB1010" s="104"/>
      <c r="BC1010" s="104"/>
      <c r="BD1010" s="104"/>
      <c r="BE1010" s="104"/>
      <c r="BF1010" s="104"/>
      <c r="BG1010" s="104"/>
      <c r="BH1010" s="104"/>
      <c r="BI1010" s="104"/>
      <c r="BJ1010" s="104"/>
      <c r="BK1010" s="104"/>
      <c r="BL1010" s="104"/>
      <c r="BM1010" s="104"/>
      <c r="BN1010" s="104"/>
      <c r="BO1010" s="104"/>
      <c r="BP1010" s="104"/>
      <c r="BQ1010" s="104"/>
      <c r="BR1010" s="104"/>
      <c r="BS1010" s="104"/>
      <c r="BT1010" s="104"/>
      <c r="BU1010" s="104"/>
      <c r="BV1010" s="104"/>
      <c r="BW1010" s="104"/>
      <c r="BX1010" s="104"/>
      <c r="BY1010" s="104"/>
      <c r="BZ1010" s="104"/>
      <c r="CA1010" s="104"/>
      <c r="CB1010" s="104"/>
      <c r="CC1010" s="104"/>
      <c r="CD1010" s="104"/>
      <c r="CE1010" s="104"/>
      <c r="CF1010" s="104"/>
      <c r="CG1010" s="104"/>
      <c r="CH1010" s="104"/>
      <c r="CI1010" s="104"/>
      <c r="CJ1010" s="104"/>
      <c r="CK1010" s="104"/>
      <c r="CL1010" s="104"/>
      <c r="CM1010" s="104"/>
      <c r="CN1010" s="104"/>
      <c r="CO1010" s="104"/>
      <c r="CP1010" s="104"/>
      <c r="CQ1010" s="104"/>
      <c r="CR1010" s="104"/>
      <c r="CS1010" s="104"/>
      <c r="CT1010" s="104"/>
      <c r="CU1010" s="104"/>
      <c r="CV1010" s="104"/>
      <c r="CW1010" s="104"/>
      <c r="CX1010" s="104"/>
      <c r="CY1010" s="104"/>
      <c r="CZ1010" s="104"/>
      <c r="DA1010" s="104"/>
      <c r="DB1010" s="104"/>
      <c r="DC1010" s="104"/>
      <c r="DD1010" s="104"/>
      <c r="DE1010" s="104"/>
      <c r="DF1010" s="104"/>
      <c r="DG1010" s="104"/>
      <c r="DH1010" s="104"/>
      <c r="DI1010" s="104"/>
      <c r="DJ1010" s="104"/>
      <c r="DK1010" s="104"/>
      <c r="DL1010" s="104"/>
      <c r="DM1010" s="104"/>
      <c r="DN1010" s="104"/>
      <c r="DO1010" s="104"/>
      <c r="DP1010" s="104"/>
      <c r="DQ1010" s="104"/>
      <c r="DR1010" s="104"/>
      <c r="DS1010" s="104"/>
      <c r="DT1010" s="104"/>
      <c r="DU1010" s="104"/>
      <c r="DV1010" s="104"/>
      <c r="DW1010" s="104"/>
      <c r="DX1010" s="104"/>
      <c r="DY1010" s="104"/>
      <c r="DZ1010" s="104"/>
      <c r="EA1010" s="104"/>
      <c r="EB1010" s="104"/>
      <c r="EC1010" s="104"/>
      <c r="ED1010" s="104"/>
      <c r="EE1010" s="104"/>
      <c r="EF1010" s="104"/>
      <c r="EG1010" s="104"/>
      <c r="EH1010" s="104"/>
      <c r="EI1010" s="104"/>
      <c r="EJ1010" s="104"/>
      <c r="EK1010" s="104"/>
      <c r="EL1010" s="104"/>
      <c r="EM1010" s="104"/>
      <c r="EN1010" s="104"/>
      <c r="EO1010" s="104"/>
      <c r="EP1010" s="104"/>
      <c r="EQ1010" s="104"/>
      <c r="ER1010" s="104"/>
      <c r="ES1010" s="104"/>
      <c r="ET1010" s="104"/>
      <c r="EU1010" s="104"/>
      <c r="EV1010" s="104"/>
      <c r="EW1010" s="104"/>
      <c r="EX1010" s="104"/>
      <c r="EY1010" s="104"/>
      <c r="EZ1010" s="104"/>
      <c r="FA1010" s="104"/>
      <c r="FB1010" s="104"/>
      <c r="FC1010" s="104"/>
      <c r="FD1010" s="104"/>
      <c r="FE1010" s="104"/>
      <c r="FF1010" s="104"/>
      <c r="FG1010" s="104"/>
      <c r="FH1010" s="104"/>
      <c r="FI1010" s="104"/>
      <c r="FJ1010" s="104"/>
      <c r="FK1010" s="104"/>
      <c r="FL1010" s="104"/>
      <c r="FM1010" s="104"/>
      <c r="FN1010" s="104"/>
      <c r="FO1010" s="104"/>
      <c r="FP1010" s="104"/>
      <c r="FQ1010" s="104"/>
      <c r="FR1010" s="104"/>
      <c r="FS1010" s="104"/>
      <c r="FT1010" s="104"/>
      <c r="FU1010" s="104"/>
      <c r="FV1010" s="104"/>
      <c r="FW1010" s="104"/>
      <c r="FX1010" s="104"/>
      <c r="FY1010" s="104"/>
      <c r="FZ1010" s="104"/>
      <c r="GA1010" s="104"/>
      <c r="GB1010" s="104"/>
      <c r="GC1010" s="104"/>
      <c r="GD1010" s="104"/>
      <c r="GE1010" s="104"/>
      <c r="GF1010" s="104"/>
      <c r="GG1010" s="104"/>
      <c r="GH1010" s="104"/>
      <c r="GI1010" s="104"/>
      <c r="GJ1010" s="104"/>
      <c r="GK1010" s="104"/>
      <c r="GL1010" s="104"/>
      <c r="GM1010" s="104"/>
      <c r="GN1010" s="104"/>
      <c r="GO1010" s="104"/>
      <c r="GP1010" s="104"/>
      <c r="GQ1010" s="104"/>
      <c r="GR1010" s="104"/>
      <c r="GS1010" s="104"/>
      <c r="GT1010" s="104"/>
    </row>
    <row r="1011" spans="8:202" s="6" customFormat="1">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c r="AG1011" s="104"/>
      <c r="AH1011" s="104"/>
      <c r="AI1011" s="104"/>
      <c r="AJ1011" s="104"/>
      <c r="AK1011" s="104"/>
      <c r="AL1011" s="104"/>
      <c r="AM1011" s="104"/>
      <c r="AN1011" s="104"/>
      <c r="AO1011" s="104"/>
      <c r="AP1011" s="104"/>
      <c r="AQ1011" s="104"/>
      <c r="AR1011" s="104"/>
      <c r="AS1011" s="104"/>
      <c r="AT1011" s="104"/>
      <c r="AU1011" s="104"/>
      <c r="AV1011" s="104"/>
      <c r="AW1011" s="104"/>
      <c r="AX1011" s="104"/>
      <c r="AY1011" s="104"/>
      <c r="AZ1011" s="104"/>
      <c r="BA1011" s="104"/>
      <c r="BB1011" s="104"/>
      <c r="BC1011" s="104"/>
      <c r="BD1011" s="104"/>
      <c r="BE1011" s="104"/>
      <c r="BF1011" s="104"/>
      <c r="BG1011" s="104"/>
      <c r="BH1011" s="104"/>
      <c r="BI1011" s="104"/>
      <c r="BJ1011" s="104"/>
      <c r="BK1011" s="104"/>
      <c r="BL1011" s="104"/>
      <c r="BM1011" s="104"/>
      <c r="BN1011" s="104"/>
      <c r="BO1011" s="104"/>
      <c r="BP1011" s="104"/>
      <c r="BQ1011" s="104"/>
      <c r="BR1011" s="104"/>
      <c r="BS1011" s="104"/>
      <c r="BT1011" s="104"/>
      <c r="BU1011" s="104"/>
      <c r="BV1011" s="104"/>
      <c r="BW1011" s="104"/>
      <c r="BX1011" s="104"/>
      <c r="BY1011" s="104"/>
      <c r="BZ1011" s="104"/>
      <c r="CA1011" s="104"/>
      <c r="CB1011" s="104"/>
      <c r="CC1011" s="104"/>
      <c r="CD1011" s="104"/>
      <c r="CE1011" s="104"/>
      <c r="CF1011" s="104"/>
      <c r="CG1011" s="104"/>
      <c r="CH1011" s="104"/>
      <c r="CI1011" s="104"/>
      <c r="CJ1011" s="104"/>
      <c r="CK1011" s="104"/>
      <c r="CL1011" s="104"/>
      <c r="CM1011" s="104"/>
      <c r="CN1011" s="104"/>
      <c r="CO1011" s="104"/>
      <c r="CP1011" s="104"/>
      <c r="CQ1011" s="104"/>
      <c r="CR1011" s="104"/>
      <c r="CS1011" s="104"/>
      <c r="CT1011" s="104"/>
      <c r="CU1011" s="104"/>
      <c r="CV1011" s="104"/>
      <c r="CW1011" s="104"/>
      <c r="CX1011" s="104"/>
      <c r="CY1011" s="104"/>
      <c r="CZ1011" s="104"/>
      <c r="DA1011" s="104"/>
      <c r="DB1011" s="104"/>
      <c r="DC1011" s="104"/>
      <c r="DD1011" s="104"/>
      <c r="DE1011" s="104"/>
      <c r="DF1011" s="104"/>
      <c r="DG1011" s="104"/>
      <c r="DH1011" s="104"/>
      <c r="DI1011" s="104"/>
      <c r="DJ1011" s="104"/>
      <c r="DK1011" s="104"/>
      <c r="DL1011" s="104"/>
      <c r="DM1011" s="104"/>
      <c r="DN1011" s="104"/>
      <c r="DO1011" s="104"/>
      <c r="DP1011" s="104"/>
      <c r="DQ1011" s="104"/>
      <c r="DR1011" s="104"/>
      <c r="DS1011" s="104"/>
      <c r="DT1011" s="104"/>
      <c r="DU1011" s="104"/>
      <c r="DV1011" s="104"/>
      <c r="DW1011" s="104"/>
      <c r="DX1011" s="104"/>
      <c r="DY1011" s="104"/>
      <c r="DZ1011" s="104"/>
      <c r="EA1011" s="104"/>
      <c r="EB1011" s="104"/>
      <c r="EC1011" s="104"/>
      <c r="ED1011" s="104"/>
      <c r="EE1011" s="104"/>
      <c r="EF1011" s="104"/>
      <c r="EG1011" s="104"/>
      <c r="EH1011" s="104"/>
      <c r="EI1011" s="104"/>
      <c r="EJ1011" s="104"/>
      <c r="EK1011" s="104"/>
      <c r="EL1011" s="104"/>
      <c r="EM1011" s="104"/>
      <c r="EN1011" s="104"/>
      <c r="EO1011" s="104"/>
      <c r="EP1011" s="104"/>
      <c r="EQ1011" s="104"/>
      <c r="ER1011" s="104"/>
      <c r="ES1011" s="104"/>
      <c r="ET1011" s="104"/>
      <c r="EU1011" s="104"/>
      <c r="EV1011" s="104"/>
      <c r="EW1011" s="104"/>
      <c r="EX1011" s="104"/>
      <c r="EY1011" s="104"/>
      <c r="EZ1011" s="104"/>
      <c r="FA1011" s="104"/>
      <c r="FB1011" s="104"/>
      <c r="FC1011" s="104"/>
      <c r="FD1011" s="104"/>
      <c r="FE1011" s="104"/>
      <c r="FF1011" s="104"/>
      <c r="FG1011" s="104"/>
      <c r="FH1011" s="104"/>
      <c r="FI1011" s="104"/>
      <c r="FJ1011" s="104"/>
      <c r="FK1011" s="104"/>
      <c r="FL1011" s="104"/>
      <c r="FM1011" s="104"/>
      <c r="FN1011" s="104"/>
      <c r="FO1011" s="104"/>
      <c r="FP1011" s="104"/>
      <c r="FQ1011" s="104"/>
      <c r="FR1011" s="104"/>
      <c r="FS1011" s="104"/>
      <c r="FT1011" s="104"/>
      <c r="FU1011" s="104"/>
      <c r="FV1011" s="104"/>
      <c r="FW1011" s="104"/>
      <c r="FX1011" s="104"/>
      <c r="FY1011" s="104"/>
      <c r="FZ1011" s="104"/>
      <c r="GA1011" s="104"/>
      <c r="GB1011" s="104"/>
      <c r="GC1011" s="104"/>
      <c r="GD1011" s="104"/>
      <c r="GE1011" s="104"/>
      <c r="GF1011" s="104"/>
      <c r="GG1011" s="104"/>
      <c r="GH1011" s="104"/>
      <c r="GI1011" s="104"/>
      <c r="GJ1011" s="104"/>
      <c r="GK1011" s="104"/>
      <c r="GL1011" s="104"/>
      <c r="GM1011" s="104"/>
      <c r="GN1011" s="104"/>
      <c r="GO1011" s="104"/>
      <c r="GP1011" s="104"/>
      <c r="GQ1011" s="104"/>
      <c r="GR1011" s="104"/>
      <c r="GS1011" s="104"/>
      <c r="GT1011" s="104"/>
    </row>
    <row r="1012" spans="8:202" s="6" customFormat="1">
      <c r="H1012" s="104"/>
      <c r="I1012" s="104"/>
      <c r="J1012" s="104"/>
      <c r="K1012" s="104"/>
      <c r="L1012" s="104"/>
      <c r="M1012" s="104"/>
      <c r="N1012" s="104"/>
      <c r="O1012" s="104"/>
      <c r="P1012" s="104"/>
      <c r="Q1012" s="104"/>
      <c r="R1012" s="104"/>
      <c r="S1012" s="104"/>
      <c r="T1012" s="104"/>
      <c r="U1012" s="104"/>
      <c r="V1012" s="104"/>
      <c r="W1012" s="104"/>
      <c r="X1012" s="104"/>
      <c r="Y1012" s="104"/>
      <c r="Z1012" s="104"/>
      <c r="AA1012" s="104"/>
      <c r="AB1012" s="104"/>
      <c r="AC1012" s="104"/>
      <c r="AD1012" s="104"/>
      <c r="AE1012" s="104"/>
      <c r="AF1012" s="104"/>
      <c r="AG1012" s="104"/>
      <c r="AH1012" s="104"/>
      <c r="AI1012" s="104"/>
      <c r="AJ1012" s="104"/>
      <c r="AK1012" s="104"/>
      <c r="AL1012" s="104"/>
      <c r="AM1012" s="104"/>
      <c r="AN1012" s="104"/>
      <c r="AO1012" s="104"/>
      <c r="AP1012" s="104"/>
      <c r="AQ1012" s="104"/>
      <c r="AR1012" s="104"/>
      <c r="AS1012" s="104"/>
      <c r="AT1012" s="104"/>
      <c r="AU1012" s="104"/>
      <c r="AV1012" s="104"/>
      <c r="AW1012" s="104"/>
      <c r="AX1012" s="104"/>
      <c r="AY1012" s="104"/>
      <c r="AZ1012" s="104"/>
      <c r="BA1012" s="104"/>
      <c r="BB1012" s="104"/>
      <c r="BC1012" s="104"/>
      <c r="BD1012" s="104"/>
      <c r="BE1012" s="104"/>
      <c r="BF1012" s="104"/>
      <c r="BG1012" s="104"/>
      <c r="BH1012" s="104"/>
      <c r="BI1012" s="104"/>
      <c r="BJ1012" s="104"/>
      <c r="BK1012" s="104"/>
      <c r="BL1012" s="104"/>
      <c r="BM1012" s="104"/>
      <c r="BN1012" s="104"/>
      <c r="BO1012" s="104"/>
      <c r="BP1012" s="104"/>
      <c r="BQ1012" s="104"/>
      <c r="BR1012" s="104"/>
      <c r="BS1012" s="104"/>
      <c r="BT1012" s="104"/>
      <c r="BU1012" s="104"/>
      <c r="BV1012" s="104"/>
      <c r="BW1012" s="104"/>
      <c r="BX1012" s="104"/>
      <c r="BY1012" s="104"/>
      <c r="BZ1012" s="104"/>
      <c r="CA1012" s="104"/>
      <c r="CB1012" s="104"/>
      <c r="CC1012" s="104"/>
      <c r="CD1012" s="104"/>
      <c r="CE1012" s="104"/>
      <c r="CF1012" s="104"/>
      <c r="CG1012" s="104"/>
      <c r="CH1012" s="104"/>
      <c r="CI1012" s="104"/>
      <c r="CJ1012" s="104"/>
      <c r="CK1012" s="104"/>
      <c r="CL1012" s="104"/>
      <c r="CM1012" s="104"/>
      <c r="CN1012" s="104"/>
      <c r="CO1012" s="104"/>
      <c r="CP1012" s="104"/>
      <c r="CQ1012" s="104"/>
      <c r="CR1012" s="104"/>
      <c r="CS1012" s="104"/>
      <c r="CT1012" s="104"/>
      <c r="CU1012" s="104"/>
      <c r="CV1012" s="104"/>
      <c r="CW1012" s="104"/>
      <c r="CX1012" s="104"/>
      <c r="CY1012" s="104"/>
      <c r="CZ1012" s="104"/>
      <c r="DA1012" s="104"/>
      <c r="DB1012" s="104"/>
      <c r="DC1012" s="104"/>
      <c r="DD1012" s="104"/>
      <c r="DE1012" s="104"/>
      <c r="DF1012" s="104"/>
      <c r="DG1012" s="104"/>
      <c r="DH1012" s="104"/>
      <c r="DI1012" s="104"/>
      <c r="DJ1012" s="104"/>
      <c r="DK1012" s="104"/>
      <c r="DL1012" s="104"/>
      <c r="DM1012" s="104"/>
      <c r="DN1012" s="104"/>
      <c r="DO1012" s="104"/>
      <c r="DP1012" s="104"/>
      <c r="DQ1012" s="104"/>
      <c r="DR1012" s="104"/>
      <c r="DS1012" s="104"/>
      <c r="DT1012" s="104"/>
      <c r="DU1012" s="104"/>
      <c r="DV1012" s="104"/>
      <c r="DW1012" s="104"/>
      <c r="DX1012" s="104"/>
      <c r="DY1012" s="104"/>
      <c r="DZ1012" s="104"/>
      <c r="EA1012" s="104"/>
      <c r="EB1012" s="104"/>
      <c r="EC1012" s="104"/>
      <c r="ED1012" s="104"/>
      <c r="EE1012" s="104"/>
      <c r="EF1012" s="104"/>
      <c r="EG1012" s="104"/>
      <c r="EH1012" s="104"/>
      <c r="EI1012" s="104"/>
      <c r="EJ1012" s="104"/>
      <c r="EK1012" s="104"/>
      <c r="EL1012" s="104"/>
      <c r="EM1012" s="104"/>
      <c r="EN1012" s="104"/>
      <c r="EO1012" s="104"/>
      <c r="EP1012" s="104"/>
      <c r="EQ1012" s="104"/>
      <c r="ER1012" s="104"/>
      <c r="ES1012" s="104"/>
      <c r="ET1012" s="104"/>
      <c r="EU1012" s="104"/>
      <c r="EV1012" s="104"/>
      <c r="EW1012" s="104"/>
      <c r="EX1012" s="104"/>
      <c r="EY1012" s="104"/>
      <c r="EZ1012" s="104"/>
      <c r="FA1012" s="104"/>
      <c r="FB1012" s="104"/>
      <c r="FC1012" s="104"/>
      <c r="FD1012" s="104"/>
      <c r="FE1012" s="104"/>
      <c r="FF1012" s="104"/>
      <c r="FG1012" s="104"/>
      <c r="FH1012" s="104"/>
      <c r="FI1012" s="104"/>
      <c r="FJ1012" s="104"/>
      <c r="FK1012" s="104"/>
      <c r="FL1012" s="104"/>
      <c r="FM1012" s="104"/>
      <c r="FN1012" s="104"/>
      <c r="FO1012" s="104"/>
      <c r="FP1012" s="104"/>
      <c r="FQ1012" s="104"/>
      <c r="FR1012" s="104"/>
      <c r="FS1012" s="104"/>
      <c r="FT1012" s="104"/>
      <c r="FU1012" s="104"/>
      <c r="FV1012" s="104"/>
      <c r="FW1012" s="104"/>
      <c r="FX1012" s="104"/>
      <c r="FY1012" s="104"/>
      <c r="FZ1012" s="104"/>
      <c r="GA1012" s="104"/>
      <c r="GB1012" s="104"/>
      <c r="GC1012" s="104"/>
      <c r="GD1012" s="104"/>
      <c r="GE1012" s="104"/>
      <c r="GF1012" s="104"/>
      <c r="GG1012" s="104"/>
      <c r="GH1012" s="104"/>
      <c r="GI1012" s="104"/>
      <c r="GJ1012" s="104"/>
      <c r="GK1012" s="104"/>
      <c r="GL1012" s="104"/>
      <c r="GM1012" s="104"/>
      <c r="GN1012" s="104"/>
      <c r="GO1012" s="104"/>
      <c r="GP1012" s="104"/>
      <c r="GQ1012" s="104"/>
      <c r="GR1012" s="104"/>
      <c r="GS1012" s="104"/>
      <c r="GT1012" s="104"/>
    </row>
    <row r="1013" spans="8:202" s="6" customFormat="1">
      <c r="H1013" s="104"/>
      <c r="I1013" s="104"/>
      <c r="J1013" s="104"/>
      <c r="K1013" s="104"/>
      <c r="L1013" s="104"/>
      <c r="M1013" s="104"/>
      <c r="N1013" s="104"/>
      <c r="O1013" s="104"/>
      <c r="P1013" s="104"/>
      <c r="Q1013" s="104"/>
      <c r="R1013" s="104"/>
      <c r="S1013" s="104"/>
      <c r="T1013" s="104"/>
      <c r="U1013" s="104"/>
      <c r="V1013" s="104"/>
      <c r="W1013" s="104"/>
      <c r="X1013" s="104"/>
      <c r="Y1013" s="104"/>
      <c r="Z1013" s="104"/>
      <c r="AA1013" s="104"/>
      <c r="AB1013" s="104"/>
      <c r="AC1013" s="104"/>
      <c r="AD1013" s="104"/>
      <c r="AE1013" s="104"/>
      <c r="AF1013" s="104"/>
      <c r="AG1013" s="104"/>
      <c r="AH1013" s="104"/>
      <c r="AI1013" s="104"/>
      <c r="AJ1013" s="104"/>
      <c r="AK1013" s="104"/>
      <c r="AL1013" s="104"/>
      <c r="AM1013" s="104"/>
      <c r="AN1013" s="104"/>
      <c r="AO1013" s="104"/>
      <c r="AP1013" s="104"/>
      <c r="AQ1013" s="104"/>
      <c r="AR1013" s="104"/>
      <c r="AS1013" s="104"/>
      <c r="AT1013" s="104"/>
      <c r="AU1013" s="104"/>
      <c r="AV1013" s="104"/>
      <c r="AW1013" s="104"/>
      <c r="AX1013" s="104"/>
      <c r="AY1013" s="104"/>
      <c r="AZ1013" s="104"/>
      <c r="BA1013" s="104"/>
      <c r="BB1013" s="104"/>
      <c r="BC1013" s="104"/>
      <c r="BD1013" s="104"/>
      <c r="BE1013" s="104"/>
      <c r="BF1013" s="104"/>
      <c r="BG1013" s="104"/>
      <c r="BH1013" s="104"/>
      <c r="BI1013" s="104"/>
      <c r="BJ1013" s="104"/>
      <c r="BK1013" s="104"/>
      <c r="BL1013" s="104"/>
      <c r="BM1013" s="104"/>
      <c r="BN1013" s="104"/>
      <c r="BO1013" s="104"/>
      <c r="BP1013" s="104"/>
      <c r="BQ1013" s="104"/>
      <c r="BR1013" s="104"/>
      <c r="BS1013" s="104"/>
      <c r="BT1013" s="104"/>
      <c r="BU1013" s="104"/>
      <c r="BV1013" s="104"/>
      <c r="BW1013" s="104"/>
      <c r="BX1013" s="104"/>
      <c r="BY1013" s="104"/>
      <c r="BZ1013" s="104"/>
      <c r="CA1013" s="104"/>
      <c r="CB1013" s="104"/>
      <c r="CC1013" s="104"/>
      <c r="CD1013" s="104"/>
      <c r="CE1013" s="104"/>
      <c r="CF1013" s="104"/>
      <c r="CG1013" s="104"/>
      <c r="CH1013" s="104"/>
      <c r="CI1013" s="104"/>
      <c r="CJ1013" s="104"/>
      <c r="CK1013" s="104"/>
      <c r="CL1013" s="104"/>
      <c r="CM1013" s="104"/>
      <c r="CN1013" s="104"/>
      <c r="CO1013" s="104"/>
      <c r="CP1013" s="104"/>
      <c r="CQ1013" s="104"/>
      <c r="CR1013" s="104"/>
      <c r="CS1013" s="104"/>
      <c r="CT1013" s="104"/>
      <c r="CU1013" s="104"/>
      <c r="CV1013" s="104"/>
      <c r="CW1013" s="104"/>
      <c r="CX1013" s="104"/>
      <c r="CY1013" s="104"/>
      <c r="CZ1013" s="104"/>
      <c r="DA1013" s="104"/>
      <c r="DB1013" s="104"/>
      <c r="DC1013" s="104"/>
      <c r="DD1013" s="104"/>
      <c r="DE1013" s="104"/>
      <c r="DF1013" s="104"/>
      <c r="DG1013" s="104"/>
      <c r="DH1013" s="104"/>
      <c r="DI1013" s="104"/>
      <c r="DJ1013" s="104"/>
      <c r="DK1013" s="104"/>
      <c r="DL1013" s="104"/>
      <c r="DM1013" s="104"/>
      <c r="DN1013" s="104"/>
      <c r="DO1013" s="104"/>
      <c r="DP1013" s="104"/>
      <c r="DQ1013" s="104"/>
      <c r="DR1013" s="104"/>
      <c r="DS1013" s="104"/>
      <c r="DT1013" s="104"/>
      <c r="DU1013" s="104"/>
      <c r="DV1013" s="104"/>
      <c r="DW1013" s="104"/>
      <c r="DX1013" s="104"/>
      <c r="DY1013" s="104"/>
      <c r="DZ1013" s="104"/>
      <c r="EA1013" s="104"/>
      <c r="EB1013" s="104"/>
      <c r="EC1013" s="104"/>
      <c r="ED1013" s="104"/>
      <c r="EE1013" s="104"/>
      <c r="EF1013" s="104"/>
      <c r="EG1013" s="104"/>
      <c r="EH1013" s="104"/>
      <c r="EI1013" s="104"/>
      <c r="EJ1013" s="104"/>
      <c r="EK1013" s="104"/>
      <c r="EL1013" s="104"/>
      <c r="EM1013" s="104"/>
      <c r="EN1013" s="104"/>
      <c r="EO1013" s="104"/>
      <c r="EP1013" s="104"/>
      <c r="EQ1013" s="104"/>
      <c r="ER1013" s="104"/>
      <c r="ES1013" s="104"/>
      <c r="ET1013" s="104"/>
      <c r="EU1013" s="104"/>
      <c r="EV1013" s="104"/>
      <c r="EW1013" s="104"/>
      <c r="EX1013" s="104"/>
      <c r="EY1013" s="104"/>
      <c r="EZ1013" s="104"/>
      <c r="FA1013" s="104"/>
      <c r="FB1013" s="104"/>
      <c r="FC1013" s="104"/>
      <c r="FD1013" s="104"/>
      <c r="FE1013" s="104"/>
      <c r="FF1013" s="104"/>
      <c r="FG1013" s="104"/>
      <c r="FH1013" s="104"/>
      <c r="FI1013" s="104"/>
      <c r="FJ1013" s="104"/>
      <c r="FK1013" s="104"/>
      <c r="FL1013" s="104"/>
      <c r="FM1013" s="104"/>
      <c r="FN1013" s="104"/>
      <c r="FO1013" s="104"/>
      <c r="FP1013" s="104"/>
      <c r="FQ1013" s="104"/>
      <c r="FR1013" s="104"/>
      <c r="FS1013" s="104"/>
      <c r="FT1013" s="104"/>
      <c r="FU1013" s="104"/>
      <c r="FV1013" s="104"/>
      <c r="FW1013" s="104"/>
      <c r="FX1013" s="104"/>
      <c r="FY1013" s="104"/>
      <c r="FZ1013" s="104"/>
      <c r="GA1013" s="104"/>
      <c r="GB1013" s="104"/>
      <c r="GC1013" s="104"/>
      <c r="GD1013" s="104"/>
      <c r="GE1013" s="104"/>
      <c r="GF1013" s="104"/>
      <c r="GG1013" s="104"/>
      <c r="GH1013" s="104"/>
      <c r="GI1013" s="104"/>
      <c r="GJ1013" s="104"/>
      <c r="GK1013" s="104"/>
      <c r="GL1013" s="104"/>
      <c r="GM1013" s="104"/>
      <c r="GN1013" s="104"/>
      <c r="GO1013" s="104"/>
      <c r="GP1013" s="104"/>
      <c r="GQ1013" s="104"/>
      <c r="GR1013" s="104"/>
      <c r="GS1013" s="104"/>
      <c r="GT1013" s="104"/>
    </row>
    <row r="1014" spans="8:202" s="6" customFormat="1">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G1014" s="104"/>
      <c r="AH1014" s="104"/>
      <c r="AI1014" s="104"/>
      <c r="AJ1014" s="104"/>
      <c r="AK1014" s="104"/>
      <c r="AL1014" s="104"/>
      <c r="AM1014" s="104"/>
      <c r="AN1014" s="104"/>
      <c r="AO1014" s="104"/>
      <c r="AP1014" s="104"/>
      <c r="AQ1014" s="104"/>
      <c r="AR1014" s="104"/>
      <c r="AS1014" s="104"/>
      <c r="AT1014" s="104"/>
      <c r="AU1014" s="104"/>
      <c r="AV1014" s="104"/>
      <c r="AW1014" s="104"/>
      <c r="AX1014" s="104"/>
      <c r="AY1014" s="104"/>
      <c r="AZ1014" s="104"/>
      <c r="BA1014" s="104"/>
      <c r="BB1014" s="104"/>
      <c r="BC1014" s="104"/>
      <c r="BD1014" s="104"/>
      <c r="BE1014" s="104"/>
      <c r="BF1014" s="104"/>
      <c r="BG1014" s="104"/>
      <c r="BH1014" s="104"/>
      <c r="BI1014" s="104"/>
      <c r="BJ1014" s="104"/>
      <c r="BK1014" s="104"/>
      <c r="BL1014" s="104"/>
      <c r="BM1014" s="104"/>
      <c r="BN1014" s="104"/>
      <c r="BO1014" s="104"/>
      <c r="BP1014" s="104"/>
      <c r="BQ1014" s="104"/>
      <c r="BR1014" s="104"/>
      <c r="BS1014" s="104"/>
      <c r="BT1014" s="104"/>
      <c r="BU1014" s="104"/>
      <c r="BV1014" s="104"/>
      <c r="BW1014" s="104"/>
      <c r="BX1014" s="104"/>
      <c r="BY1014" s="104"/>
      <c r="BZ1014" s="104"/>
      <c r="CA1014" s="104"/>
      <c r="CB1014" s="104"/>
      <c r="CC1014" s="104"/>
      <c r="CD1014" s="104"/>
      <c r="CE1014" s="104"/>
      <c r="CF1014" s="104"/>
      <c r="CG1014" s="104"/>
      <c r="CH1014" s="104"/>
      <c r="CI1014" s="104"/>
      <c r="CJ1014" s="104"/>
      <c r="CK1014" s="104"/>
      <c r="CL1014" s="104"/>
      <c r="CM1014" s="104"/>
      <c r="CN1014" s="104"/>
      <c r="CO1014" s="104"/>
      <c r="CP1014" s="104"/>
      <c r="CQ1014" s="104"/>
      <c r="CR1014" s="104"/>
      <c r="CS1014" s="104"/>
      <c r="CT1014" s="104"/>
      <c r="CU1014" s="104"/>
      <c r="CV1014" s="104"/>
      <c r="CW1014" s="104"/>
      <c r="CX1014" s="104"/>
      <c r="CY1014" s="104"/>
      <c r="CZ1014" s="104"/>
      <c r="DA1014" s="104"/>
      <c r="DB1014" s="104"/>
      <c r="DC1014" s="104"/>
      <c r="DD1014" s="104"/>
      <c r="DE1014" s="104"/>
      <c r="DF1014" s="104"/>
      <c r="DG1014" s="104"/>
      <c r="DH1014" s="104"/>
      <c r="DI1014" s="104"/>
      <c r="DJ1014" s="104"/>
      <c r="DK1014" s="104"/>
      <c r="DL1014" s="104"/>
      <c r="DM1014" s="104"/>
      <c r="DN1014" s="104"/>
      <c r="DO1014" s="104"/>
      <c r="DP1014" s="104"/>
      <c r="DQ1014" s="104"/>
      <c r="DR1014" s="104"/>
      <c r="DS1014" s="104"/>
      <c r="DT1014" s="104"/>
      <c r="DU1014" s="104"/>
      <c r="DV1014" s="104"/>
      <c r="DW1014" s="104"/>
      <c r="DX1014" s="104"/>
      <c r="DY1014" s="104"/>
      <c r="DZ1014" s="104"/>
      <c r="EA1014" s="104"/>
      <c r="EB1014" s="104"/>
      <c r="EC1014" s="104"/>
      <c r="ED1014" s="104"/>
      <c r="EE1014" s="104"/>
      <c r="EF1014" s="104"/>
      <c r="EG1014" s="104"/>
      <c r="EH1014" s="104"/>
      <c r="EI1014" s="104"/>
      <c r="EJ1014" s="104"/>
      <c r="EK1014" s="104"/>
      <c r="EL1014" s="104"/>
      <c r="EM1014" s="104"/>
      <c r="EN1014" s="104"/>
      <c r="EO1014" s="104"/>
      <c r="EP1014" s="104"/>
      <c r="EQ1014" s="104"/>
      <c r="ER1014" s="104"/>
      <c r="ES1014" s="104"/>
      <c r="ET1014" s="104"/>
      <c r="EU1014" s="104"/>
      <c r="EV1014" s="104"/>
      <c r="EW1014" s="104"/>
      <c r="EX1014" s="104"/>
      <c r="EY1014" s="104"/>
      <c r="EZ1014" s="104"/>
      <c r="FA1014" s="104"/>
      <c r="FB1014" s="104"/>
      <c r="FC1014" s="104"/>
      <c r="FD1014" s="104"/>
      <c r="FE1014" s="104"/>
      <c r="FF1014" s="104"/>
      <c r="FG1014" s="104"/>
      <c r="FH1014" s="104"/>
      <c r="FI1014" s="104"/>
      <c r="FJ1014" s="104"/>
      <c r="FK1014" s="104"/>
      <c r="FL1014" s="104"/>
      <c r="FM1014" s="104"/>
      <c r="FN1014" s="104"/>
      <c r="FO1014" s="104"/>
      <c r="FP1014" s="104"/>
      <c r="FQ1014" s="104"/>
      <c r="FR1014" s="104"/>
      <c r="FS1014" s="104"/>
      <c r="FT1014" s="104"/>
      <c r="FU1014" s="104"/>
      <c r="FV1014" s="104"/>
      <c r="FW1014" s="104"/>
      <c r="FX1014" s="104"/>
      <c r="FY1014" s="104"/>
      <c r="FZ1014" s="104"/>
      <c r="GA1014" s="104"/>
      <c r="GB1014" s="104"/>
      <c r="GC1014" s="104"/>
      <c r="GD1014" s="104"/>
      <c r="GE1014" s="104"/>
      <c r="GF1014" s="104"/>
      <c r="GG1014" s="104"/>
      <c r="GH1014" s="104"/>
      <c r="GI1014" s="104"/>
      <c r="GJ1014" s="104"/>
      <c r="GK1014" s="104"/>
      <c r="GL1014" s="104"/>
      <c r="GM1014" s="104"/>
      <c r="GN1014" s="104"/>
      <c r="GO1014" s="104"/>
      <c r="GP1014" s="104"/>
      <c r="GQ1014" s="104"/>
      <c r="GR1014" s="104"/>
      <c r="GS1014" s="104"/>
      <c r="GT1014" s="104"/>
    </row>
    <row r="1015" spans="8:202" s="6" customFormat="1">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G1015" s="104"/>
      <c r="AH1015" s="104"/>
      <c r="AI1015" s="104"/>
      <c r="AJ1015" s="104"/>
      <c r="AK1015" s="104"/>
      <c r="AL1015" s="104"/>
      <c r="AM1015" s="104"/>
      <c r="AN1015" s="104"/>
      <c r="AO1015" s="104"/>
      <c r="AP1015" s="104"/>
      <c r="AQ1015" s="104"/>
      <c r="AR1015" s="104"/>
      <c r="AS1015" s="104"/>
      <c r="AT1015" s="104"/>
      <c r="AU1015" s="104"/>
      <c r="AV1015" s="104"/>
      <c r="AW1015" s="104"/>
      <c r="AX1015" s="104"/>
      <c r="AY1015" s="104"/>
      <c r="AZ1015" s="104"/>
      <c r="BA1015" s="104"/>
      <c r="BB1015" s="104"/>
      <c r="BC1015" s="104"/>
      <c r="BD1015" s="104"/>
      <c r="BE1015" s="104"/>
      <c r="BF1015" s="104"/>
      <c r="BG1015" s="104"/>
      <c r="BH1015" s="104"/>
      <c r="BI1015" s="104"/>
      <c r="BJ1015" s="104"/>
      <c r="BK1015" s="104"/>
      <c r="BL1015" s="104"/>
      <c r="BM1015" s="104"/>
      <c r="BN1015" s="104"/>
      <c r="BO1015" s="104"/>
      <c r="BP1015" s="104"/>
      <c r="BQ1015" s="104"/>
      <c r="BR1015" s="104"/>
      <c r="BS1015" s="104"/>
      <c r="BT1015" s="104"/>
      <c r="BU1015" s="104"/>
      <c r="BV1015" s="104"/>
      <c r="BW1015" s="104"/>
      <c r="BX1015" s="104"/>
      <c r="BY1015" s="104"/>
      <c r="BZ1015" s="104"/>
      <c r="CA1015" s="104"/>
      <c r="CB1015" s="104"/>
      <c r="CC1015" s="104"/>
      <c r="CD1015" s="104"/>
      <c r="CE1015" s="104"/>
      <c r="CF1015" s="104"/>
      <c r="CG1015" s="104"/>
      <c r="CH1015" s="104"/>
      <c r="CI1015" s="104"/>
      <c r="CJ1015" s="104"/>
      <c r="CK1015" s="104"/>
      <c r="CL1015" s="104"/>
      <c r="CM1015" s="104"/>
      <c r="CN1015" s="104"/>
      <c r="CO1015" s="104"/>
      <c r="CP1015" s="104"/>
      <c r="CQ1015" s="104"/>
      <c r="CR1015" s="104"/>
      <c r="CS1015" s="104"/>
      <c r="CT1015" s="104"/>
      <c r="CU1015" s="104"/>
      <c r="CV1015" s="104"/>
      <c r="CW1015" s="104"/>
      <c r="CX1015" s="104"/>
      <c r="CY1015" s="104"/>
      <c r="CZ1015" s="104"/>
      <c r="DA1015" s="104"/>
      <c r="DB1015" s="104"/>
      <c r="DC1015" s="104"/>
      <c r="DD1015" s="104"/>
      <c r="DE1015" s="104"/>
      <c r="DF1015" s="104"/>
      <c r="DG1015" s="104"/>
      <c r="DH1015" s="104"/>
      <c r="DI1015" s="104"/>
      <c r="DJ1015" s="104"/>
      <c r="DK1015" s="104"/>
      <c r="DL1015" s="104"/>
      <c r="DM1015" s="104"/>
      <c r="DN1015" s="104"/>
      <c r="DO1015" s="104"/>
      <c r="DP1015" s="104"/>
      <c r="DQ1015" s="104"/>
      <c r="DR1015" s="104"/>
      <c r="DS1015" s="104"/>
      <c r="DT1015" s="104"/>
      <c r="DU1015" s="104"/>
      <c r="DV1015" s="104"/>
      <c r="DW1015" s="104"/>
      <c r="DX1015" s="104"/>
      <c r="DY1015" s="104"/>
      <c r="DZ1015" s="104"/>
      <c r="EA1015" s="104"/>
      <c r="EB1015" s="104"/>
      <c r="EC1015" s="104"/>
      <c r="ED1015" s="104"/>
      <c r="EE1015" s="104"/>
      <c r="EF1015" s="104"/>
      <c r="EG1015" s="104"/>
      <c r="EH1015" s="104"/>
      <c r="EI1015" s="104"/>
      <c r="EJ1015" s="104"/>
      <c r="EK1015" s="104"/>
      <c r="EL1015" s="104"/>
      <c r="EM1015" s="104"/>
      <c r="EN1015" s="104"/>
      <c r="EO1015" s="104"/>
      <c r="EP1015" s="104"/>
      <c r="EQ1015" s="104"/>
      <c r="ER1015" s="104"/>
      <c r="ES1015" s="104"/>
      <c r="ET1015" s="104"/>
      <c r="EU1015" s="104"/>
      <c r="EV1015" s="104"/>
      <c r="EW1015" s="104"/>
      <c r="EX1015" s="104"/>
      <c r="EY1015" s="104"/>
      <c r="EZ1015" s="104"/>
      <c r="FA1015" s="104"/>
      <c r="FB1015" s="104"/>
      <c r="FC1015" s="104"/>
      <c r="FD1015" s="104"/>
      <c r="FE1015" s="104"/>
      <c r="FF1015" s="104"/>
      <c r="FG1015" s="104"/>
      <c r="FH1015" s="104"/>
      <c r="FI1015" s="104"/>
      <c r="FJ1015" s="104"/>
      <c r="FK1015" s="104"/>
      <c r="FL1015" s="104"/>
      <c r="FM1015" s="104"/>
      <c r="FN1015" s="104"/>
      <c r="FO1015" s="104"/>
      <c r="FP1015" s="104"/>
      <c r="FQ1015" s="104"/>
      <c r="FR1015" s="104"/>
      <c r="FS1015" s="104"/>
      <c r="FT1015" s="104"/>
      <c r="FU1015" s="104"/>
      <c r="FV1015" s="104"/>
      <c r="FW1015" s="104"/>
      <c r="FX1015" s="104"/>
      <c r="FY1015" s="104"/>
      <c r="FZ1015" s="104"/>
      <c r="GA1015" s="104"/>
      <c r="GB1015" s="104"/>
      <c r="GC1015" s="104"/>
      <c r="GD1015" s="104"/>
      <c r="GE1015" s="104"/>
      <c r="GF1015" s="104"/>
      <c r="GG1015" s="104"/>
      <c r="GH1015" s="104"/>
      <c r="GI1015" s="104"/>
      <c r="GJ1015" s="104"/>
      <c r="GK1015" s="104"/>
      <c r="GL1015" s="104"/>
      <c r="GM1015" s="104"/>
      <c r="GN1015" s="104"/>
      <c r="GO1015" s="104"/>
      <c r="GP1015" s="104"/>
      <c r="GQ1015" s="104"/>
      <c r="GR1015" s="104"/>
      <c r="GS1015" s="104"/>
      <c r="GT1015" s="104"/>
    </row>
    <row r="1016" spans="8:202" s="6" customFormat="1">
      <c r="H1016" s="104"/>
      <c r="I1016" s="104"/>
      <c r="J1016" s="104"/>
      <c r="K1016" s="104"/>
      <c r="L1016" s="104"/>
      <c r="M1016" s="104"/>
      <c r="N1016" s="104"/>
      <c r="O1016" s="104"/>
      <c r="P1016" s="104"/>
      <c r="Q1016" s="104"/>
      <c r="R1016" s="104"/>
      <c r="S1016" s="104"/>
      <c r="T1016" s="104"/>
      <c r="U1016" s="104"/>
      <c r="V1016" s="104"/>
      <c r="W1016" s="104"/>
      <c r="X1016" s="104"/>
      <c r="Y1016" s="104"/>
      <c r="Z1016" s="104"/>
      <c r="AA1016" s="104"/>
      <c r="AB1016" s="104"/>
      <c r="AC1016" s="104"/>
      <c r="AD1016" s="104"/>
      <c r="AE1016" s="104"/>
      <c r="AF1016" s="104"/>
      <c r="AG1016" s="104"/>
      <c r="AH1016" s="104"/>
      <c r="AI1016" s="104"/>
      <c r="AJ1016" s="104"/>
      <c r="AK1016" s="104"/>
      <c r="AL1016" s="104"/>
      <c r="AM1016" s="104"/>
      <c r="AN1016" s="104"/>
      <c r="AO1016" s="104"/>
      <c r="AP1016" s="104"/>
      <c r="AQ1016" s="104"/>
      <c r="AR1016" s="104"/>
      <c r="AS1016" s="104"/>
      <c r="AT1016" s="104"/>
      <c r="AU1016" s="104"/>
      <c r="AV1016" s="104"/>
      <c r="AW1016" s="104"/>
      <c r="AX1016" s="104"/>
      <c r="AY1016" s="104"/>
      <c r="AZ1016" s="104"/>
      <c r="BA1016" s="104"/>
      <c r="BB1016" s="104"/>
      <c r="BC1016" s="104"/>
      <c r="BD1016" s="104"/>
      <c r="BE1016" s="104"/>
      <c r="BF1016" s="104"/>
      <c r="BG1016" s="104"/>
      <c r="BH1016" s="104"/>
      <c r="BI1016" s="104"/>
      <c r="BJ1016" s="104"/>
      <c r="BK1016" s="104"/>
      <c r="BL1016" s="104"/>
      <c r="BM1016" s="104"/>
      <c r="BN1016" s="104"/>
      <c r="BO1016" s="104"/>
      <c r="BP1016" s="104"/>
      <c r="BQ1016" s="104"/>
      <c r="BR1016" s="104"/>
      <c r="BS1016" s="104"/>
      <c r="BT1016" s="104"/>
      <c r="BU1016" s="104"/>
      <c r="BV1016" s="104"/>
      <c r="BW1016" s="104"/>
      <c r="BX1016" s="104"/>
      <c r="BY1016" s="104"/>
      <c r="BZ1016" s="104"/>
      <c r="CA1016" s="104"/>
      <c r="CB1016" s="104"/>
      <c r="CC1016" s="104"/>
      <c r="CD1016" s="104"/>
      <c r="CE1016" s="104"/>
      <c r="CF1016" s="104"/>
      <c r="CG1016" s="104"/>
      <c r="CH1016" s="104"/>
      <c r="CI1016" s="104"/>
      <c r="CJ1016" s="104"/>
      <c r="CK1016" s="104"/>
      <c r="CL1016" s="104"/>
      <c r="CM1016" s="104"/>
      <c r="CN1016" s="104"/>
      <c r="CO1016" s="104"/>
      <c r="CP1016" s="104"/>
      <c r="CQ1016" s="104"/>
      <c r="CR1016" s="104"/>
      <c r="CS1016" s="104"/>
      <c r="CT1016" s="104"/>
      <c r="CU1016" s="104"/>
      <c r="CV1016" s="104"/>
      <c r="CW1016" s="104"/>
      <c r="CX1016" s="104"/>
      <c r="CY1016" s="104"/>
      <c r="CZ1016" s="104"/>
      <c r="DA1016" s="104"/>
      <c r="DB1016" s="104"/>
      <c r="DC1016" s="104"/>
      <c r="DD1016" s="104"/>
      <c r="DE1016" s="104"/>
      <c r="DF1016" s="104"/>
      <c r="DG1016" s="104"/>
      <c r="DH1016" s="104"/>
      <c r="DI1016" s="104"/>
      <c r="DJ1016" s="104"/>
      <c r="DK1016" s="104"/>
      <c r="DL1016" s="104"/>
      <c r="DM1016" s="104"/>
      <c r="DN1016" s="104"/>
      <c r="DO1016" s="104"/>
      <c r="DP1016" s="104"/>
      <c r="DQ1016" s="104"/>
      <c r="DR1016" s="104"/>
      <c r="DS1016" s="104"/>
      <c r="DT1016" s="104"/>
      <c r="DU1016" s="104"/>
      <c r="DV1016" s="104"/>
      <c r="DW1016" s="104"/>
      <c r="DX1016" s="104"/>
      <c r="DY1016" s="104"/>
      <c r="DZ1016" s="104"/>
      <c r="EA1016" s="104"/>
      <c r="EB1016" s="104"/>
      <c r="EC1016" s="104"/>
      <c r="ED1016" s="104"/>
      <c r="EE1016" s="104"/>
      <c r="EF1016" s="104"/>
      <c r="EG1016" s="104"/>
      <c r="EH1016" s="104"/>
      <c r="EI1016" s="104"/>
      <c r="EJ1016" s="104"/>
      <c r="EK1016" s="104"/>
      <c r="EL1016" s="104"/>
      <c r="EM1016" s="104"/>
      <c r="EN1016" s="104"/>
      <c r="EO1016" s="104"/>
      <c r="EP1016" s="104"/>
      <c r="EQ1016" s="104"/>
      <c r="ER1016" s="104"/>
      <c r="ES1016" s="104"/>
      <c r="ET1016" s="104"/>
      <c r="EU1016" s="104"/>
      <c r="EV1016" s="104"/>
      <c r="EW1016" s="104"/>
      <c r="EX1016" s="104"/>
      <c r="EY1016" s="104"/>
      <c r="EZ1016" s="104"/>
      <c r="FA1016" s="104"/>
      <c r="FB1016" s="104"/>
      <c r="FC1016" s="104"/>
      <c r="FD1016" s="104"/>
      <c r="FE1016" s="104"/>
      <c r="FF1016" s="104"/>
      <c r="FG1016" s="104"/>
      <c r="FH1016" s="104"/>
      <c r="FI1016" s="104"/>
      <c r="FJ1016" s="104"/>
      <c r="FK1016" s="104"/>
      <c r="FL1016" s="104"/>
      <c r="FM1016" s="104"/>
      <c r="FN1016" s="104"/>
      <c r="FO1016" s="104"/>
      <c r="FP1016" s="104"/>
      <c r="FQ1016" s="104"/>
      <c r="FR1016" s="104"/>
      <c r="FS1016" s="104"/>
      <c r="FT1016" s="104"/>
      <c r="FU1016" s="104"/>
      <c r="FV1016" s="104"/>
      <c r="FW1016" s="104"/>
      <c r="FX1016" s="104"/>
      <c r="FY1016" s="104"/>
      <c r="FZ1016" s="104"/>
      <c r="GA1016" s="104"/>
      <c r="GB1016" s="104"/>
      <c r="GC1016" s="104"/>
      <c r="GD1016" s="104"/>
      <c r="GE1016" s="104"/>
      <c r="GF1016" s="104"/>
      <c r="GG1016" s="104"/>
      <c r="GH1016" s="104"/>
      <c r="GI1016" s="104"/>
      <c r="GJ1016" s="104"/>
      <c r="GK1016" s="104"/>
      <c r="GL1016" s="104"/>
      <c r="GM1016" s="104"/>
      <c r="GN1016" s="104"/>
      <c r="GO1016" s="104"/>
      <c r="GP1016" s="104"/>
      <c r="GQ1016" s="104"/>
      <c r="GR1016" s="104"/>
      <c r="GS1016" s="104"/>
      <c r="GT1016" s="104"/>
    </row>
    <row r="1017" spans="8:202" s="6" customFormat="1">
      <c r="H1017" s="104"/>
      <c r="I1017" s="104"/>
      <c r="J1017" s="104"/>
      <c r="K1017" s="104"/>
      <c r="L1017" s="104"/>
      <c r="M1017" s="104"/>
      <c r="N1017" s="104"/>
      <c r="O1017" s="104"/>
      <c r="P1017" s="104"/>
      <c r="Q1017" s="104"/>
      <c r="R1017" s="104"/>
      <c r="S1017" s="104"/>
      <c r="T1017" s="104"/>
      <c r="U1017" s="104"/>
      <c r="V1017" s="104"/>
      <c r="W1017" s="104"/>
      <c r="X1017" s="104"/>
      <c r="Y1017" s="104"/>
      <c r="Z1017" s="104"/>
      <c r="AA1017" s="104"/>
      <c r="AB1017" s="104"/>
      <c r="AC1017" s="104"/>
      <c r="AD1017" s="104"/>
      <c r="AE1017" s="104"/>
      <c r="AF1017" s="104"/>
      <c r="AG1017" s="104"/>
      <c r="AH1017" s="104"/>
      <c r="AI1017" s="104"/>
      <c r="AJ1017" s="104"/>
      <c r="AK1017" s="104"/>
      <c r="AL1017" s="104"/>
      <c r="AM1017" s="104"/>
      <c r="AN1017" s="104"/>
      <c r="AO1017" s="104"/>
      <c r="AP1017" s="104"/>
      <c r="AQ1017" s="104"/>
      <c r="AR1017" s="104"/>
      <c r="AS1017" s="104"/>
      <c r="AT1017" s="104"/>
      <c r="AU1017" s="104"/>
      <c r="AV1017" s="104"/>
      <c r="AW1017" s="104"/>
      <c r="AX1017" s="104"/>
      <c r="AY1017" s="104"/>
      <c r="AZ1017" s="104"/>
      <c r="BA1017" s="104"/>
      <c r="BB1017" s="104"/>
      <c r="BC1017" s="104"/>
      <c r="BD1017" s="104"/>
      <c r="BE1017" s="104"/>
      <c r="BF1017" s="104"/>
      <c r="BG1017" s="104"/>
      <c r="BH1017" s="104"/>
      <c r="BI1017" s="104"/>
      <c r="BJ1017" s="104"/>
      <c r="BK1017" s="104"/>
      <c r="BL1017" s="104"/>
      <c r="BM1017" s="104"/>
      <c r="BN1017" s="104"/>
      <c r="BO1017" s="104"/>
      <c r="BP1017" s="104"/>
      <c r="BQ1017" s="104"/>
      <c r="BR1017" s="104"/>
      <c r="BS1017" s="104"/>
      <c r="BT1017" s="104"/>
      <c r="BU1017" s="104"/>
      <c r="BV1017" s="104"/>
      <c r="BW1017" s="104"/>
      <c r="BX1017" s="104"/>
      <c r="BY1017" s="104"/>
      <c r="BZ1017" s="104"/>
      <c r="CA1017" s="104"/>
      <c r="CB1017" s="104"/>
      <c r="CC1017" s="104"/>
      <c r="CD1017" s="104"/>
      <c r="CE1017" s="104"/>
      <c r="CF1017" s="104"/>
      <c r="CG1017" s="104"/>
      <c r="CH1017" s="104"/>
      <c r="CI1017" s="104"/>
      <c r="CJ1017" s="104"/>
      <c r="CK1017" s="104"/>
      <c r="CL1017" s="104"/>
      <c r="CM1017" s="104"/>
      <c r="CN1017" s="104"/>
      <c r="CO1017" s="104"/>
      <c r="CP1017" s="104"/>
      <c r="CQ1017" s="104"/>
      <c r="CR1017" s="104"/>
      <c r="CS1017" s="104"/>
      <c r="CT1017" s="104"/>
      <c r="CU1017" s="104"/>
      <c r="CV1017" s="104"/>
      <c r="CW1017" s="104"/>
      <c r="CX1017" s="104"/>
      <c r="CY1017" s="104"/>
      <c r="CZ1017" s="104"/>
      <c r="DA1017" s="104"/>
      <c r="DB1017" s="104"/>
      <c r="DC1017" s="104"/>
      <c r="DD1017" s="104"/>
      <c r="DE1017" s="104"/>
      <c r="DF1017" s="104"/>
      <c r="DG1017" s="104"/>
      <c r="DH1017" s="104"/>
      <c r="DI1017" s="104"/>
      <c r="DJ1017" s="104"/>
      <c r="DK1017" s="104"/>
      <c r="DL1017" s="104"/>
      <c r="DM1017" s="104"/>
      <c r="DN1017" s="104"/>
      <c r="DO1017" s="104"/>
      <c r="DP1017" s="104"/>
      <c r="DQ1017" s="104"/>
      <c r="DR1017" s="104"/>
      <c r="DS1017" s="104"/>
      <c r="DT1017" s="104"/>
      <c r="DU1017" s="104"/>
      <c r="DV1017" s="104"/>
      <c r="DW1017" s="104"/>
      <c r="DX1017" s="104"/>
      <c r="DY1017" s="104"/>
      <c r="DZ1017" s="104"/>
      <c r="EA1017" s="104"/>
      <c r="EB1017" s="104"/>
      <c r="EC1017" s="104"/>
      <c r="ED1017" s="104"/>
      <c r="EE1017" s="104"/>
      <c r="EF1017" s="104"/>
      <c r="EG1017" s="104"/>
      <c r="EH1017" s="104"/>
      <c r="EI1017" s="104"/>
      <c r="EJ1017" s="104"/>
      <c r="EK1017" s="104"/>
      <c r="EL1017" s="104"/>
      <c r="EM1017" s="104"/>
      <c r="EN1017" s="104"/>
      <c r="EO1017" s="104"/>
      <c r="EP1017" s="104"/>
      <c r="EQ1017" s="104"/>
      <c r="ER1017" s="104"/>
      <c r="ES1017" s="104"/>
      <c r="ET1017" s="104"/>
      <c r="EU1017" s="104"/>
      <c r="EV1017" s="104"/>
      <c r="EW1017" s="104"/>
      <c r="EX1017" s="104"/>
      <c r="EY1017" s="104"/>
      <c r="EZ1017" s="104"/>
      <c r="FA1017" s="104"/>
      <c r="FB1017" s="104"/>
      <c r="FC1017" s="104"/>
      <c r="FD1017" s="104"/>
      <c r="FE1017" s="104"/>
      <c r="FF1017" s="104"/>
      <c r="FG1017" s="104"/>
      <c r="FH1017" s="104"/>
      <c r="FI1017" s="104"/>
      <c r="FJ1017" s="104"/>
      <c r="FK1017" s="104"/>
      <c r="FL1017" s="104"/>
      <c r="FM1017" s="104"/>
      <c r="FN1017" s="104"/>
      <c r="FO1017" s="104"/>
      <c r="FP1017" s="104"/>
      <c r="FQ1017" s="104"/>
      <c r="FR1017" s="104"/>
      <c r="FS1017" s="104"/>
      <c r="FT1017" s="104"/>
      <c r="FU1017" s="104"/>
      <c r="FV1017" s="104"/>
      <c r="FW1017" s="104"/>
      <c r="FX1017" s="104"/>
      <c r="FY1017" s="104"/>
      <c r="FZ1017" s="104"/>
      <c r="GA1017" s="104"/>
      <c r="GB1017" s="104"/>
      <c r="GC1017" s="104"/>
      <c r="GD1017" s="104"/>
      <c r="GE1017" s="104"/>
      <c r="GF1017" s="104"/>
      <c r="GG1017" s="104"/>
      <c r="GH1017" s="104"/>
      <c r="GI1017" s="104"/>
      <c r="GJ1017" s="104"/>
      <c r="GK1017" s="104"/>
      <c r="GL1017" s="104"/>
      <c r="GM1017" s="104"/>
      <c r="GN1017" s="104"/>
      <c r="GO1017" s="104"/>
      <c r="GP1017" s="104"/>
      <c r="GQ1017" s="104"/>
      <c r="GR1017" s="104"/>
      <c r="GS1017" s="104"/>
      <c r="GT1017" s="104"/>
    </row>
    <row r="1018" spans="8:202" s="6" customFormat="1">
      <c r="H1018" s="104"/>
      <c r="I1018" s="104"/>
      <c r="J1018" s="10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c r="AH1018" s="104"/>
      <c r="AI1018" s="104"/>
      <c r="AJ1018" s="104"/>
      <c r="AK1018" s="104"/>
      <c r="AL1018" s="104"/>
      <c r="AM1018" s="104"/>
      <c r="AN1018" s="104"/>
      <c r="AO1018" s="104"/>
      <c r="AP1018" s="104"/>
      <c r="AQ1018" s="104"/>
      <c r="AR1018" s="104"/>
      <c r="AS1018" s="104"/>
      <c r="AT1018" s="104"/>
      <c r="AU1018" s="104"/>
      <c r="AV1018" s="104"/>
      <c r="AW1018" s="104"/>
      <c r="AX1018" s="104"/>
      <c r="AY1018" s="104"/>
      <c r="AZ1018" s="104"/>
      <c r="BA1018" s="104"/>
      <c r="BB1018" s="104"/>
      <c r="BC1018" s="104"/>
      <c r="BD1018" s="104"/>
      <c r="BE1018" s="104"/>
      <c r="BF1018" s="104"/>
      <c r="BG1018" s="104"/>
      <c r="BH1018" s="104"/>
      <c r="BI1018" s="104"/>
      <c r="BJ1018" s="104"/>
      <c r="BK1018" s="104"/>
      <c r="BL1018" s="104"/>
      <c r="BM1018" s="104"/>
      <c r="BN1018" s="104"/>
      <c r="BO1018" s="104"/>
      <c r="BP1018" s="104"/>
      <c r="BQ1018" s="104"/>
      <c r="BR1018" s="104"/>
      <c r="BS1018" s="104"/>
      <c r="BT1018" s="104"/>
      <c r="BU1018" s="104"/>
      <c r="BV1018" s="104"/>
      <c r="BW1018" s="104"/>
      <c r="BX1018" s="104"/>
      <c r="BY1018" s="104"/>
      <c r="BZ1018" s="104"/>
      <c r="CA1018" s="104"/>
      <c r="CB1018" s="104"/>
      <c r="CC1018" s="104"/>
      <c r="CD1018" s="104"/>
      <c r="CE1018" s="104"/>
      <c r="CF1018" s="104"/>
      <c r="CG1018" s="104"/>
      <c r="CH1018" s="104"/>
      <c r="CI1018" s="104"/>
      <c r="CJ1018" s="104"/>
      <c r="CK1018" s="104"/>
      <c r="CL1018" s="104"/>
      <c r="CM1018" s="104"/>
      <c r="CN1018" s="104"/>
      <c r="CO1018" s="104"/>
      <c r="CP1018" s="104"/>
      <c r="CQ1018" s="104"/>
      <c r="CR1018" s="104"/>
      <c r="CS1018" s="104"/>
      <c r="CT1018" s="104"/>
      <c r="CU1018" s="104"/>
      <c r="CV1018" s="104"/>
      <c r="CW1018" s="104"/>
      <c r="CX1018" s="104"/>
      <c r="CY1018" s="104"/>
      <c r="CZ1018" s="104"/>
      <c r="DA1018" s="104"/>
      <c r="DB1018" s="104"/>
      <c r="DC1018" s="104"/>
      <c r="DD1018" s="104"/>
      <c r="DE1018" s="104"/>
      <c r="DF1018" s="104"/>
      <c r="DG1018" s="104"/>
      <c r="DH1018" s="104"/>
      <c r="DI1018" s="104"/>
      <c r="DJ1018" s="104"/>
      <c r="DK1018" s="104"/>
      <c r="DL1018" s="104"/>
      <c r="DM1018" s="104"/>
      <c r="DN1018" s="104"/>
      <c r="DO1018" s="104"/>
      <c r="DP1018" s="104"/>
      <c r="DQ1018" s="104"/>
      <c r="DR1018" s="104"/>
      <c r="DS1018" s="104"/>
      <c r="DT1018" s="104"/>
      <c r="DU1018" s="104"/>
      <c r="DV1018" s="104"/>
      <c r="DW1018" s="104"/>
      <c r="DX1018" s="104"/>
      <c r="DY1018" s="104"/>
      <c r="DZ1018" s="104"/>
      <c r="EA1018" s="104"/>
      <c r="EB1018" s="104"/>
      <c r="EC1018" s="104"/>
      <c r="ED1018" s="104"/>
      <c r="EE1018" s="104"/>
      <c r="EF1018" s="104"/>
      <c r="EG1018" s="104"/>
      <c r="EH1018" s="104"/>
      <c r="EI1018" s="104"/>
      <c r="EJ1018" s="104"/>
      <c r="EK1018" s="104"/>
      <c r="EL1018" s="104"/>
      <c r="EM1018" s="104"/>
      <c r="EN1018" s="104"/>
      <c r="EO1018" s="104"/>
      <c r="EP1018" s="104"/>
      <c r="EQ1018" s="104"/>
      <c r="ER1018" s="104"/>
      <c r="ES1018" s="104"/>
      <c r="ET1018" s="104"/>
      <c r="EU1018" s="104"/>
      <c r="EV1018" s="104"/>
      <c r="EW1018" s="104"/>
      <c r="EX1018" s="104"/>
      <c r="EY1018" s="104"/>
      <c r="EZ1018" s="104"/>
      <c r="FA1018" s="104"/>
      <c r="FB1018" s="104"/>
      <c r="FC1018" s="104"/>
      <c r="FD1018" s="104"/>
      <c r="FE1018" s="104"/>
      <c r="FF1018" s="104"/>
      <c r="FG1018" s="104"/>
      <c r="FH1018" s="104"/>
      <c r="FI1018" s="104"/>
      <c r="FJ1018" s="104"/>
      <c r="FK1018" s="104"/>
      <c r="FL1018" s="104"/>
      <c r="FM1018" s="104"/>
      <c r="FN1018" s="104"/>
      <c r="FO1018" s="104"/>
      <c r="FP1018" s="104"/>
      <c r="FQ1018" s="104"/>
      <c r="FR1018" s="104"/>
      <c r="FS1018" s="104"/>
      <c r="FT1018" s="104"/>
      <c r="FU1018" s="104"/>
      <c r="FV1018" s="104"/>
      <c r="FW1018" s="104"/>
      <c r="FX1018" s="104"/>
      <c r="FY1018" s="104"/>
      <c r="FZ1018" s="104"/>
      <c r="GA1018" s="104"/>
      <c r="GB1018" s="104"/>
      <c r="GC1018" s="104"/>
      <c r="GD1018" s="104"/>
      <c r="GE1018" s="104"/>
      <c r="GF1018" s="104"/>
      <c r="GG1018" s="104"/>
      <c r="GH1018" s="104"/>
      <c r="GI1018" s="104"/>
      <c r="GJ1018" s="104"/>
      <c r="GK1018" s="104"/>
      <c r="GL1018" s="104"/>
      <c r="GM1018" s="104"/>
      <c r="GN1018" s="104"/>
      <c r="GO1018" s="104"/>
      <c r="GP1018" s="104"/>
      <c r="GQ1018" s="104"/>
      <c r="GR1018" s="104"/>
      <c r="GS1018" s="104"/>
      <c r="GT1018" s="104"/>
    </row>
    <row r="1019" spans="8:202" s="6" customFormat="1">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4"/>
      <c r="AT1019" s="104"/>
      <c r="AU1019" s="104"/>
      <c r="AV1019" s="104"/>
      <c r="AW1019" s="104"/>
      <c r="AX1019" s="104"/>
      <c r="AY1019" s="104"/>
      <c r="AZ1019" s="104"/>
      <c r="BA1019" s="104"/>
      <c r="BB1019" s="104"/>
      <c r="BC1019" s="104"/>
      <c r="BD1019" s="104"/>
      <c r="BE1019" s="104"/>
      <c r="BF1019" s="104"/>
      <c r="BG1019" s="104"/>
      <c r="BH1019" s="104"/>
      <c r="BI1019" s="104"/>
      <c r="BJ1019" s="104"/>
      <c r="BK1019" s="104"/>
      <c r="BL1019" s="104"/>
      <c r="BM1019" s="104"/>
      <c r="BN1019" s="104"/>
      <c r="BO1019" s="104"/>
      <c r="BP1019" s="104"/>
      <c r="BQ1019" s="104"/>
      <c r="BR1019" s="104"/>
      <c r="BS1019" s="104"/>
      <c r="BT1019" s="104"/>
      <c r="BU1019" s="104"/>
      <c r="BV1019" s="104"/>
      <c r="BW1019" s="104"/>
      <c r="BX1019" s="104"/>
      <c r="BY1019" s="104"/>
      <c r="BZ1019" s="104"/>
      <c r="CA1019" s="104"/>
      <c r="CB1019" s="104"/>
      <c r="CC1019" s="104"/>
      <c r="CD1019" s="104"/>
      <c r="CE1019" s="104"/>
      <c r="CF1019" s="104"/>
      <c r="CG1019" s="104"/>
      <c r="CH1019" s="104"/>
      <c r="CI1019" s="104"/>
      <c r="CJ1019" s="104"/>
      <c r="CK1019" s="104"/>
      <c r="CL1019" s="104"/>
      <c r="CM1019" s="104"/>
      <c r="CN1019" s="104"/>
      <c r="CO1019" s="104"/>
      <c r="CP1019" s="104"/>
      <c r="CQ1019" s="104"/>
      <c r="CR1019" s="104"/>
      <c r="CS1019" s="104"/>
      <c r="CT1019" s="104"/>
      <c r="CU1019" s="104"/>
      <c r="CV1019" s="104"/>
      <c r="CW1019" s="104"/>
      <c r="CX1019" s="104"/>
      <c r="CY1019" s="104"/>
      <c r="CZ1019" s="104"/>
      <c r="DA1019" s="104"/>
      <c r="DB1019" s="104"/>
      <c r="DC1019" s="104"/>
      <c r="DD1019" s="104"/>
      <c r="DE1019" s="104"/>
      <c r="DF1019" s="104"/>
      <c r="DG1019" s="104"/>
      <c r="DH1019" s="104"/>
      <c r="DI1019" s="104"/>
      <c r="DJ1019" s="104"/>
      <c r="DK1019" s="104"/>
      <c r="DL1019" s="104"/>
      <c r="DM1019" s="104"/>
      <c r="DN1019" s="104"/>
      <c r="DO1019" s="104"/>
      <c r="DP1019" s="104"/>
      <c r="DQ1019" s="104"/>
      <c r="DR1019" s="104"/>
      <c r="DS1019" s="104"/>
      <c r="DT1019" s="104"/>
      <c r="DU1019" s="104"/>
      <c r="DV1019" s="104"/>
      <c r="DW1019" s="104"/>
      <c r="DX1019" s="104"/>
      <c r="DY1019" s="104"/>
      <c r="DZ1019" s="104"/>
      <c r="EA1019" s="104"/>
      <c r="EB1019" s="104"/>
      <c r="EC1019" s="104"/>
      <c r="ED1019" s="104"/>
      <c r="EE1019" s="104"/>
      <c r="EF1019" s="104"/>
      <c r="EG1019" s="104"/>
      <c r="EH1019" s="104"/>
      <c r="EI1019" s="104"/>
      <c r="EJ1019" s="104"/>
      <c r="EK1019" s="104"/>
      <c r="EL1019" s="104"/>
      <c r="EM1019" s="104"/>
      <c r="EN1019" s="104"/>
      <c r="EO1019" s="104"/>
      <c r="EP1019" s="104"/>
      <c r="EQ1019" s="104"/>
      <c r="ER1019" s="104"/>
      <c r="ES1019" s="104"/>
      <c r="ET1019" s="104"/>
      <c r="EU1019" s="104"/>
      <c r="EV1019" s="104"/>
      <c r="EW1019" s="104"/>
      <c r="EX1019" s="104"/>
      <c r="EY1019" s="104"/>
      <c r="EZ1019" s="104"/>
      <c r="FA1019" s="104"/>
      <c r="FB1019" s="104"/>
      <c r="FC1019" s="104"/>
      <c r="FD1019" s="104"/>
      <c r="FE1019" s="104"/>
      <c r="FF1019" s="104"/>
      <c r="FG1019" s="104"/>
      <c r="FH1019" s="104"/>
      <c r="FI1019" s="104"/>
      <c r="FJ1019" s="104"/>
      <c r="FK1019" s="104"/>
      <c r="FL1019" s="104"/>
      <c r="FM1019" s="104"/>
      <c r="FN1019" s="104"/>
      <c r="FO1019" s="104"/>
      <c r="FP1019" s="104"/>
      <c r="FQ1019" s="104"/>
      <c r="FR1019" s="104"/>
      <c r="FS1019" s="104"/>
      <c r="FT1019" s="104"/>
      <c r="FU1019" s="104"/>
      <c r="FV1019" s="104"/>
      <c r="FW1019" s="104"/>
      <c r="FX1019" s="104"/>
      <c r="FY1019" s="104"/>
      <c r="FZ1019" s="104"/>
      <c r="GA1019" s="104"/>
      <c r="GB1019" s="104"/>
      <c r="GC1019" s="104"/>
      <c r="GD1019" s="104"/>
      <c r="GE1019" s="104"/>
      <c r="GF1019" s="104"/>
      <c r="GG1019" s="104"/>
      <c r="GH1019" s="104"/>
      <c r="GI1019" s="104"/>
      <c r="GJ1019" s="104"/>
      <c r="GK1019" s="104"/>
      <c r="GL1019" s="104"/>
      <c r="GM1019" s="104"/>
      <c r="GN1019" s="104"/>
      <c r="GO1019" s="104"/>
      <c r="GP1019" s="104"/>
      <c r="GQ1019" s="104"/>
      <c r="GR1019" s="104"/>
      <c r="GS1019" s="104"/>
      <c r="GT1019" s="104"/>
    </row>
    <row r="1020" spans="8:202" s="6" customFormat="1">
      <c r="H1020" s="104"/>
      <c r="I1020" s="104"/>
      <c r="J1020" s="104"/>
      <c r="K1020" s="104"/>
      <c r="L1020" s="104"/>
      <c r="M1020" s="104"/>
      <c r="N1020" s="104"/>
      <c r="O1020" s="104"/>
      <c r="P1020" s="104"/>
      <c r="Q1020" s="104"/>
      <c r="R1020" s="104"/>
      <c r="S1020" s="104"/>
      <c r="T1020" s="104"/>
      <c r="U1020" s="104"/>
      <c r="V1020" s="104"/>
      <c r="W1020" s="104"/>
      <c r="X1020" s="104"/>
      <c r="Y1020" s="104"/>
      <c r="Z1020" s="104"/>
      <c r="AA1020" s="104"/>
      <c r="AB1020" s="104"/>
      <c r="AC1020" s="104"/>
      <c r="AD1020" s="104"/>
      <c r="AE1020" s="104"/>
      <c r="AF1020" s="104"/>
      <c r="AG1020" s="104"/>
      <c r="AH1020" s="104"/>
      <c r="AI1020" s="104"/>
      <c r="AJ1020" s="104"/>
      <c r="AK1020" s="104"/>
      <c r="AL1020" s="104"/>
      <c r="AM1020" s="104"/>
      <c r="AN1020" s="104"/>
      <c r="AO1020" s="104"/>
      <c r="AP1020" s="104"/>
      <c r="AQ1020" s="104"/>
      <c r="AR1020" s="104"/>
      <c r="AS1020" s="104"/>
      <c r="AT1020" s="104"/>
      <c r="AU1020" s="104"/>
      <c r="AV1020" s="104"/>
      <c r="AW1020" s="104"/>
      <c r="AX1020" s="104"/>
      <c r="AY1020" s="104"/>
      <c r="AZ1020" s="104"/>
      <c r="BA1020" s="104"/>
      <c r="BB1020" s="104"/>
      <c r="BC1020" s="104"/>
      <c r="BD1020" s="104"/>
      <c r="BE1020" s="104"/>
      <c r="BF1020" s="104"/>
      <c r="BG1020" s="104"/>
      <c r="BH1020" s="104"/>
      <c r="BI1020" s="104"/>
      <c r="BJ1020" s="104"/>
      <c r="BK1020" s="104"/>
      <c r="BL1020" s="104"/>
      <c r="BM1020" s="104"/>
      <c r="BN1020" s="104"/>
      <c r="BO1020" s="104"/>
      <c r="BP1020" s="104"/>
      <c r="BQ1020" s="104"/>
      <c r="BR1020" s="104"/>
      <c r="BS1020" s="104"/>
      <c r="BT1020" s="104"/>
      <c r="BU1020" s="104"/>
      <c r="BV1020" s="104"/>
      <c r="BW1020" s="104"/>
      <c r="BX1020" s="104"/>
      <c r="BY1020" s="104"/>
      <c r="BZ1020" s="104"/>
      <c r="CA1020" s="104"/>
      <c r="CB1020" s="104"/>
      <c r="CC1020" s="104"/>
      <c r="CD1020" s="104"/>
      <c r="CE1020" s="104"/>
      <c r="CF1020" s="104"/>
      <c r="CG1020" s="104"/>
      <c r="CH1020" s="104"/>
      <c r="CI1020" s="104"/>
      <c r="CJ1020" s="104"/>
      <c r="CK1020" s="104"/>
      <c r="CL1020" s="104"/>
      <c r="CM1020" s="104"/>
      <c r="CN1020" s="104"/>
      <c r="CO1020" s="104"/>
      <c r="CP1020" s="104"/>
      <c r="CQ1020" s="104"/>
      <c r="CR1020" s="104"/>
      <c r="CS1020" s="104"/>
      <c r="CT1020" s="104"/>
      <c r="CU1020" s="104"/>
      <c r="CV1020" s="104"/>
      <c r="CW1020" s="104"/>
      <c r="CX1020" s="104"/>
      <c r="CY1020" s="104"/>
      <c r="CZ1020" s="104"/>
      <c r="DA1020" s="104"/>
      <c r="DB1020" s="104"/>
      <c r="DC1020" s="104"/>
      <c r="DD1020" s="104"/>
      <c r="DE1020" s="104"/>
      <c r="DF1020" s="104"/>
      <c r="DG1020" s="104"/>
      <c r="DH1020" s="104"/>
      <c r="DI1020" s="104"/>
      <c r="DJ1020" s="104"/>
      <c r="DK1020" s="104"/>
      <c r="DL1020" s="104"/>
      <c r="DM1020" s="104"/>
      <c r="DN1020" s="104"/>
      <c r="DO1020" s="104"/>
      <c r="DP1020" s="104"/>
      <c r="DQ1020" s="104"/>
      <c r="DR1020" s="104"/>
      <c r="DS1020" s="104"/>
      <c r="DT1020" s="104"/>
      <c r="DU1020" s="104"/>
      <c r="DV1020" s="104"/>
      <c r="DW1020" s="104"/>
      <c r="DX1020" s="104"/>
      <c r="DY1020" s="104"/>
      <c r="DZ1020" s="104"/>
      <c r="EA1020" s="104"/>
      <c r="EB1020" s="104"/>
      <c r="EC1020" s="104"/>
      <c r="ED1020" s="104"/>
      <c r="EE1020" s="104"/>
      <c r="EF1020" s="104"/>
      <c r="EG1020" s="104"/>
      <c r="EH1020" s="104"/>
      <c r="EI1020" s="104"/>
      <c r="EJ1020" s="104"/>
      <c r="EK1020" s="104"/>
      <c r="EL1020" s="104"/>
      <c r="EM1020" s="104"/>
      <c r="EN1020" s="104"/>
      <c r="EO1020" s="104"/>
      <c r="EP1020" s="104"/>
      <c r="EQ1020" s="104"/>
      <c r="ER1020" s="104"/>
      <c r="ES1020" s="104"/>
      <c r="ET1020" s="104"/>
      <c r="EU1020" s="104"/>
      <c r="EV1020" s="104"/>
      <c r="EW1020" s="104"/>
      <c r="EX1020" s="104"/>
      <c r="EY1020" s="104"/>
      <c r="EZ1020" s="104"/>
      <c r="FA1020" s="104"/>
      <c r="FB1020" s="104"/>
      <c r="FC1020" s="104"/>
      <c r="FD1020" s="104"/>
      <c r="FE1020" s="104"/>
      <c r="FF1020" s="104"/>
      <c r="FG1020" s="104"/>
      <c r="FH1020" s="104"/>
      <c r="FI1020" s="104"/>
      <c r="FJ1020" s="104"/>
      <c r="FK1020" s="104"/>
      <c r="FL1020" s="104"/>
      <c r="FM1020" s="104"/>
      <c r="FN1020" s="104"/>
      <c r="FO1020" s="104"/>
      <c r="FP1020" s="104"/>
      <c r="FQ1020" s="104"/>
      <c r="FR1020" s="104"/>
      <c r="FS1020" s="104"/>
      <c r="FT1020" s="104"/>
      <c r="FU1020" s="104"/>
      <c r="FV1020" s="104"/>
      <c r="FW1020" s="104"/>
      <c r="FX1020" s="104"/>
      <c r="FY1020" s="104"/>
      <c r="FZ1020" s="104"/>
      <c r="GA1020" s="104"/>
      <c r="GB1020" s="104"/>
      <c r="GC1020" s="104"/>
      <c r="GD1020" s="104"/>
      <c r="GE1020" s="104"/>
      <c r="GF1020" s="104"/>
      <c r="GG1020" s="104"/>
      <c r="GH1020" s="104"/>
      <c r="GI1020" s="104"/>
      <c r="GJ1020" s="104"/>
      <c r="GK1020" s="104"/>
      <c r="GL1020" s="104"/>
      <c r="GM1020" s="104"/>
      <c r="GN1020" s="104"/>
      <c r="GO1020" s="104"/>
      <c r="GP1020" s="104"/>
      <c r="GQ1020" s="104"/>
      <c r="GR1020" s="104"/>
      <c r="GS1020" s="104"/>
      <c r="GT1020" s="104"/>
    </row>
    <row r="1021" spans="8:202" s="6" customFormat="1">
      <c r="H1021" s="104"/>
      <c r="I1021" s="104"/>
      <c r="J1021" s="104"/>
      <c r="K1021" s="104"/>
      <c r="L1021" s="104"/>
      <c r="M1021" s="104"/>
      <c r="N1021" s="104"/>
      <c r="O1021" s="104"/>
      <c r="P1021" s="104"/>
      <c r="Q1021" s="104"/>
      <c r="R1021" s="104"/>
      <c r="S1021" s="104"/>
      <c r="T1021" s="104"/>
      <c r="U1021" s="104"/>
      <c r="V1021" s="104"/>
      <c r="W1021" s="104"/>
      <c r="X1021" s="104"/>
      <c r="Y1021" s="104"/>
      <c r="Z1021" s="104"/>
      <c r="AA1021" s="104"/>
      <c r="AB1021" s="104"/>
      <c r="AC1021" s="104"/>
      <c r="AD1021" s="104"/>
      <c r="AE1021" s="104"/>
      <c r="AF1021" s="104"/>
      <c r="AG1021" s="104"/>
      <c r="AH1021" s="104"/>
      <c r="AI1021" s="104"/>
      <c r="AJ1021" s="104"/>
      <c r="AK1021" s="104"/>
      <c r="AL1021" s="104"/>
      <c r="AM1021" s="104"/>
      <c r="AN1021" s="104"/>
      <c r="AO1021" s="104"/>
      <c r="AP1021" s="104"/>
      <c r="AQ1021" s="104"/>
      <c r="AR1021" s="104"/>
      <c r="AS1021" s="104"/>
      <c r="AT1021" s="104"/>
      <c r="AU1021" s="104"/>
      <c r="AV1021" s="104"/>
      <c r="AW1021" s="104"/>
      <c r="AX1021" s="104"/>
      <c r="AY1021" s="104"/>
      <c r="AZ1021" s="104"/>
      <c r="BA1021" s="104"/>
      <c r="BB1021" s="104"/>
      <c r="BC1021" s="104"/>
      <c r="BD1021" s="104"/>
      <c r="BE1021" s="104"/>
      <c r="BF1021" s="104"/>
      <c r="BG1021" s="104"/>
      <c r="BH1021" s="104"/>
      <c r="BI1021" s="104"/>
      <c r="BJ1021" s="104"/>
      <c r="BK1021" s="104"/>
      <c r="BL1021" s="104"/>
      <c r="BM1021" s="104"/>
      <c r="BN1021" s="104"/>
      <c r="BO1021" s="104"/>
      <c r="BP1021" s="104"/>
      <c r="BQ1021" s="104"/>
      <c r="BR1021" s="104"/>
      <c r="BS1021" s="104"/>
      <c r="BT1021" s="104"/>
      <c r="BU1021" s="104"/>
      <c r="BV1021" s="104"/>
      <c r="BW1021" s="104"/>
      <c r="BX1021" s="104"/>
      <c r="BY1021" s="104"/>
      <c r="BZ1021" s="104"/>
      <c r="CA1021" s="104"/>
      <c r="CB1021" s="104"/>
      <c r="CC1021" s="104"/>
      <c r="CD1021" s="104"/>
      <c r="CE1021" s="104"/>
      <c r="CF1021" s="104"/>
      <c r="CG1021" s="104"/>
      <c r="CH1021" s="104"/>
      <c r="CI1021" s="104"/>
      <c r="CJ1021" s="104"/>
      <c r="CK1021" s="104"/>
      <c r="CL1021" s="104"/>
      <c r="CM1021" s="104"/>
      <c r="CN1021" s="104"/>
      <c r="CO1021" s="104"/>
      <c r="CP1021" s="104"/>
      <c r="CQ1021" s="104"/>
      <c r="CR1021" s="104"/>
      <c r="CS1021" s="104"/>
      <c r="CT1021" s="104"/>
      <c r="CU1021" s="104"/>
      <c r="CV1021" s="104"/>
      <c r="CW1021" s="104"/>
      <c r="CX1021" s="104"/>
      <c r="CY1021" s="104"/>
      <c r="CZ1021" s="104"/>
      <c r="DA1021" s="104"/>
      <c r="DB1021" s="104"/>
      <c r="DC1021" s="104"/>
      <c r="DD1021" s="104"/>
      <c r="DE1021" s="104"/>
      <c r="DF1021" s="104"/>
      <c r="DG1021" s="104"/>
      <c r="DH1021" s="104"/>
      <c r="DI1021" s="104"/>
      <c r="DJ1021" s="104"/>
      <c r="DK1021" s="104"/>
      <c r="DL1021" s="104"/>
      <c r="DM1021" s="104"/>
      <c r="DN1021" s="104"/>
      <c r="DO1021" s="104"/>
      <c r="DP1021" s="104"/>
      <c r="DQ1021" s="104"/>
      <c r="DR1021" s="104"/>
      <c r="DS1021" s="104"/>
      <c r="DT1021" s="104"/>
      <c r="DU1021" s="104"/>
      <c r="DV1021" s="104"/>
      <c r="DW1021" s="104"/>
      <c r="DX1021" s="104"/>
      <c r="DY1021" s="104"/>
      <c r="DZ1021" s="104"/>
      <c r="EA1021" s="104"/>
      <c r="EB1021" s="104"/>
      <c r="EC1021" s="104"/>
      <c r="ED1021" s="104"/>
      <c r="EE1021" s="104"/>
      <c r="EF1021" s="104"/>
      <c r="EG1021" s="104"/>
      <c r="EH1021" s="104"/>
      <c r="EI1021" s="104"/>
      <c r="EJ1021" s="104"/>
      <c r="EK1021" s="104"/>
      <c r="EL1021" s="104"/>
      <c r="EM1021" s="104"/>
      <c r="EN1021" s="104"/>
      <c r="EO1021" s="104"/>
      <c r="EP1021" s="104"/>
      <c r="EQ1021" s="104"/>
      <c r="ER1021" s="104"/>
      <c r="ES1021" s="104"/>
      <c r="ET1021" s="104"/>
      <c r="EU1021" s="104"/>
      <c r="EV1021" s="104"/>
      <c r="EW1021" s="104"/>
      <c r="EX1021" s="104"/>
      <c r="EY1021" s="104"/>
      <c r="EZ1021" s="104"/>
      <c r="FA1021" s="104"/>
      <c r="FB1021" s="104"/>
      <c r="FC1021" s="104"/>
      <c r="FD1021" s="104"/>
      <c r="FE1021" s="104"/>
      <c r="FF1021" s="104"/>
      <c r="FG1021" s="104"/>
      <c r="FH1021" s="104"/>
      <c r="FI1021" s="104"/>
      <c r="FJ1021" s="104"/>
      <c r="FK1021" s="104"/>
      <c r="FL1021" s="104"/>
      <c r="FM1021" s="104"/>
      <c r="FN1021" s="104"/>
      <c r="FO1021" s="104"/>
      <c r="FP1021" s="104"/>
      <c r="FQ1021" s="104"/>
      <c r="FR1021" s="104"/>
      <c r="FS1021" s="104"/>
      <c r="FT1021" s="104"/>
      <c r="FU1021" s="104"/>
      <c r="FV1021" s="104"/>
      <c r="FW1021" s="104"/>
      <c r="FX1021" s="104"/>
      <c r="FY1021" s="104"/>
      <c r="FZ1021" s="104"/>
      <c r="GA1021" s="104"/>
      <c r="GB1021" s="104"/>
      <c r="GC1021" s="104"/>
      <c r="GD1021" s="104"/>
      <c r="GE1021" s="104"/>
      <c r="GF1021" s="104"/>
      <c r="GG1021" s="104"/>
      <c r="GH1021" s="104"/>
      <c r="GI1021" s="104"/>
      <c r="GJ1021" s="104"/>
      <c r="GK1021" s="104"/>
      <c r="GL1021" s="104"/>
      <c r="GM1021" s="104"/>
      <c r="GN1021" s="104"/>
      <c r="GO1021" s="104"/>
      <c r="GP1021" s="104"/>
      <c r="GQ1021" s="104"/>
      <c r="GR1021" s="104"/>
      <c r="GS1021" s="104"/>
      <c r="GT1021" s="104"/>
    </row>
    <row r="1022" spans="8:202" s="6" customFormat="1">
      <c r="H1022" s="104"/>
      <c r="I1022" s="104"/>
      <c r="J1022" s="104"/>
      <c r="K1022" s="104"/>
      <c r="L1022" s="104"/>
      <c r="M1022" s="104"/>
      <c r="N1022" s="104"/>
      <c r="O1022" s="104"/>
      <c r="P1022" s="104"/>
      <c r="Q1022" s="104"/>
      <c r="R1022" s="104"/>
      <c r="S1022" s="104"/>
      <c r="T1022" s="104"/>
      <c r="U1022" s="104"/>
      <c r="V1022" s="104"/>
      <c r="W1022" s="104"/>
      <c r="X1022" s="104"/>
      <c r="Y1022" s="104"/>
      <c r="Z1022" s="104"/>
      <c r="AA1022" s="104"/>
      <c r="AB1022" s="104"/>
      <c r="AC1022" s="104"/>
      <c r="AD1022" s="104"/>
      <c r="AE1022" s="104"/>
      <c r="AF1022" s="104"/>
      <c r="AG1022" s="104"/>
      <c r="AH1022" s="104"/>
      <c r="AI1022" s="104"/>
      <c r="AJ1022" s="104"/>
      <c r="AK1022" s="104"/>
      <c r="AL1022" s="104"/>
      <c r="AM1022" s="104"/>
      <c r="AN1022" s="104"/>
      <c r="AO1022" s="104"/>
      <c r="AP1022" s="104"/>
      <c r="AQ1022" s="104"/>
      <c r="AR1022" s="104"/>
      <c r="AS1022" s="104"/>
      <c r="AT1022" s="104"/>
      <c r="AU1022" s="104"/>
      <c r="AV1022" s="104"/>
      <c r="AW1022" s="104"/>
      <c r="AX1022" s="104"/>
      <c r="AY1022" s="104"/>
      <c r="AZ1022" s="104"/>
      <c r="BA1022" s="104"/>
      <c r="BB1022" s="104"/>
      <c r="BC1022" s="104"/>
      <c r="BD1022" s="104"/>
      <c r="BE1022" s="104"/>
      <c r="BF1022" s="104"/>
      <c r="BG1022" s="104"/>
      <c r="BH1022" s="104"/>
      <c r="BI1022" s="104"/>
      <c r="BJ1022" s="104"/>
      <c r="BK1022" s="104"/>
      <c r="BL1022" s="104"/>
      <c r="BM1022" s="104"/>
      <c r="BN1022" s="104"/>
      <c r="BO1022" s="104"/>
      <c r="BP1022" s="104"/>
      <c r="BQ1022" s="104"/>
      <c r="BR1022" s="104"/>
      <c r="BS1022" s="104"/>
      <c r="BT1022" s="104"/>
      <c r="BU1022" s="104"/>
      <c r="BV1022" s="104"/>
      <c r="BW1022" s="104"/>
      <c r="BX1022" s="104"/>
      <c r="BY1022" s="104"/>
      <c r="BZ1022" s="104"/>
      <c r="CA1022" s="104"/>
      <c r="CB1022" s="104"/>
      <c r="CC1022" s="104"/>
      <c r="CD1022" s="104"/>
      <c r="CE1022" s="104"/>
      <c r="CF1022" s="104"/>
      <c r="CG1022" s="104"/>
      <c r="CH1022" s="104"/>
      <c r="CI1022" s="104"/>
      <c r="CJ1022" s="104"/>
      <c r="CK1022" s="104"/>
      <c r="CL1022" s="104"/>
      <c r="CM1022" s="104"/>
      <c r="CN1022" s="104"/>
      <c r="CO1022" s="104"/>
      <c r="CP1022" s="104"/>
      <c r="CQ1022" s="104"/>
      <c r="CR1022" s="104"/>
      <c r="CS1022" s="104"/>
      <c r="CT1022" s="104"/>
      <c r="CU1022" s="104"/>
      <c r="CV1022" s="104"/>
      <c r="CW1022" s="104"/>
      <c r="CX1022" s="104"/>
      <c r="CY1022" s="104"/>
      <c r="CZ1022" s="104"/>
      <c r="DA1022" s="104"/>
      <c r="DB1022" s="104"/>
      <c r="DC1022" s="104"/>
      <c r="DD1022" s="104"/>
      <c r="DE1022" s="104"/>
      <c r="DF1022" s="104"/>
      <c r="DG1022" s="104"/>
      <c r="DH1022" s="104"/>
      <c r="DI1022" s="104"/>
      <c r="DJ1022" s="104"/>
      <c r="DK1022" s="104"/>
      <c r="DL1022" s="104"/>
      <c r="DM1022" s="104"/>
      <c r="DN1022" s="104"/>
      <c r="DO1022" s="104"/>
      <c r="DP1022" s="104"/>
      <c r="DQ1022" s="104"/>
      <c r="DR1022" s="104"/>
      <c r="DS1022" s="104"/>
      <c r="DT1022" s="104"/>
      <c r="DU1022" s="104"/>
      <c r="DV1022" s="104"/>
      <c r="DW1022" s="104"/>
      <c r="DX1022" s="104"/>
      <c r="DY1022" s="104"/>
      <c r="DZ1022" s="104"/>
      <c r="EA1022" s="104"/>
      <c r="EB1022" s="104"/>
      <c r="EC1022" s="104"/>
      <c r="ED1022" s="104"/>
      <c r="EE1022" s="104"/>
      <c r="EF1022" s="104"/>
      <c r="EG1022" s="104"/>
      <c r="EH1022" s="104"/>
      <c r="EI1022" s="104"/>
      <c r="EJ1022" s="104"/>
      <c r="EK1022" s="104"/>
      <c r="EL1022" s="104"/>
      <c r="EM1022" s="104"/>
      <c r="EN1022" s="104"/>
      <c r="EO1022" s="104"/>
      <c r="EP1022" s="104"/>
      <c r="EQ1022" s="104"/>
      <c r="ER1022" s="104"/>
      <c r="ES1022" s="104"/>
      <c r="ET1022" s="104"/>
      <c r="EU1022" s="104"/>
      <c r="EV1022" s="104"/>
      <c r="EW1022" s="104"/>
      <c r="EX1022" s="104"/>
      <c r="EY1022" s="104"/>
      <c r="EZ1022" s="104"/>
      <c r="FA1022" s="104"/>
      <c r="FB1022" s="104"/>
      <c r="FC1022" s="104"/>
      <c r="FD1022" s="104"/>
      <c r="FE1022" s="104"/>
      <c r="FF1022" s="104"/>
      <c r="FG1022" s="104"/>
      <c r="FH1022" s="104"/>
      <c r="FI1022" s="104"/>
      <c r="FJ1022" s="104"/>
      <c r="FK1022" s="104"/>
      <c r="FL1022" s="104"/>
      <c r="FM1022" s="104"/>
      <c r="FN1022" s="104"/>
      <c r="FO1022" s="104"/>
      <c r="FP1022" s="104"/>
      <c r="FQ1022" s="104"/>
      <c r="FR1022" s="104"/>
      <c r="FS1022" s="104"/>
      <c r="FT1022" s="104"/>
      <c r="FU1022" s="104"/>
      <c r="FV1022" s="104"/>
      <c r="FW1022" s="104"/>
      <c r="FX1022" s="104"/>
      <c r="FY1022" s="104"/>
      <c r="FZ1022" s="104"/>
      <c r="GA1022" s="104"/>
      <c r="GB1022" s="104"/>
      <c r="GC1022" s="104"/>
      <c r="GD1022" s="104"/>
      <c r="GE1022" s="104"/>
      <c r="GF1022" s="104"/>
      <c r="GG1022" s="104"/>
      <c r="GH1022" s="104"/>
      <c r="GI1022" s="104"/>
      <c r="GJ1022" s="104"/>
      <c r="GK1022" s="104"/>
      <c r="GL1022" s="104"/>
      <c r="GM1022" s="104"/>
      <c r="GN1022" s="104"/>
      <c r="GO1022" s="104"/>
      <c r="GP1022" s="104"/>
      <c r="GQ1022" s="104"/>
      <c r="GR1022" s="104"/>
      <c r="GS1022" s="104"/>
      <c r="GT1022" s="104"/>
    </row>
    <row r="1023" spans="8:202" s="6" customFormat="1">
      <c r="H1023" s="104"/>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c r="AG1023" s="104"/>
      <c r="AH1023" s="104"/>
      <c r="AI1023" s="104"/>
      <c r="AJ1023" s="104"/>
      <c r="AK1023" s="104"/>
      <c r="AL1023" s="104"/>
      <c r="AM1023" s="104"/>
      <c r="AN1023" s="104"/>
      <c r="AO1023" s="104"/>
      <c r="AP1023" s="104"/>
      <c r="AQ1023" s="104"/>
      <c r="AR1023" s="104"/>
      <c r="AS1023" s="104"/>
      <c r="AT1023" s="104"/>
      <c r="AU1023" s="104"/>
      <c r="AV1023" s="104"/>
      <c r="AW1023" s="104"/>
      <c r="AX1023" s="104"/>
      <c r="AY1023" s="104"/>
      <c r="AZ1023" s="104"/>
      <c r="BA1023" s="104"/>
      <c r="BB1023" s="104"/>
      <c r="BC1023" s="104"/>
      <c r="BD1023" s="104"/>
      <c r="BE1023" s="104"/>
      <c r="BF1023" s="104"/>
      <c r="BG1023" s="104"/>
      <c r="BH1023" s="104"/>
      <c r="BI1023" s="104"/>
      <c r="BJ1023" s="104"/>
      <c r="BK1023" s="104"/>
      <c r="BL1023" s="104"/>
      <c r="BM1023" s="104"/>
      <c r="BN1023" s="104"/>
      <c r="BO1023" s="104"/>
      <c r="BP1023" s="104"/>
      <c r="BQ1023" s="104"/>
      <c r="BR1023" s="104"/>
      <c r="BS1023" s="104"/>
      <c r="BT1023" s="104"/>
      <c r="BU1023" s="104"/>
      <c r="BV1023" s="104"/>
      <c r="BW1023" s="104"/>
      <c r="BX1023" s="104"/>
      <c r="BY1023" s="104"/>
      <c r="BZ1023" s="104"/>
      <c r="CA1023" s="104"/>
      <c r="CB1023" s="104"/>
      <c r="CC1023" s="104"/>
      <c r="CD1023" s="104"/>
      <c r="CE1023" s="104"/>
      <c r="CF1023" s="104"/>
      <c r="CG1023" s="104"/>
      <c r="CH1023" s="104"/>
      <c r="CI1023" s="104"/>
      <c r="CJ1023" s="104"/>
      <c r="CK1023" s="104"/>
      <c r="CL1023" s="104"/>
      <c r="CM1023" s="104"/>
      <c r="CN1023" s="104"/>
      <c r="CO1023" s="104"/>
      <c r="CP1023" s="104"/>
      <c r="CQ1023" s="104"/>
      <c r="CR1023" s="104"/>
      <c r="CS1023" s="104"/>
      <c r="CT1023" s="104"/>
      <c r="CU1023" s="104"/>
      <c r="CV1023" s="104"/>
      <c r="CW1023" s="104"/>
      <c r="CX1023" s="104"/>
      <c r="CY1023" s="104"/>
      <c r="CZ1023" s="104"/>
      <c r="DA1023" s="104"/>
      <c r="DB1023" s="104"/>
      <c r="DC1023" s="104"/>
      <c r="DD1023" s="104"/>
      <c r="DE1023" s="104"/>
      <c r="DF1023" s="104"/>
      <c r="DG1023" s="104"/>
      <c r="DH1023" s="104"/>
      <c r="DI1023" s="104"/>
      <c r="DJ1023" s="104"/>
      <c r="DK1023" s="104"/>
      <c r="DL1023" s="104"/>
      <c r="DM1023" s="104"/>
      <c r="DN1023" s="104"/>
      <c r="DO1023" s="104"/>
      <c r="DP1023" s="104"/>
      <c r="DQ1023" s="104"/>
      <c r="DR1023" s="104"/>
      <c r="DS1023" s="104"/>
      <c r="DT1023" s="104"/>
      <c r="DU1023" s="104"/>
      <c r="DV1023" s="104"/>
      <c r="DW1023" s="104"/>
      <c r="DX1023" s="104"/>
      <c r="DY1023" s="104"/>
      <c r="DZ1023" s="104"/>
      <c r="EA1023" s="104"/>
      <c r="EB1023" s="104"/>
      <c r="EC1023" s="104"/>
      <c r="ED1023" s="104"/>
      <c r="EE1023" s="104"/>
      <c r="EF1023" s="104"/>
      <c r="EG1023" s="104"/>
      <c r="EH1023" s="104"/>
      <c r="EI1023" s="104"/>
      <c r="EJ1023" s="104"/>
      <c r="EK1023" s="104"/>
      <c r="EL1023" s="104"/>
      <c r="EM1023" s="104"/>
      <c r="EN1023" s="104"/>
      <c r="EO1023" s="104"/>
      <c r="EP1023" s="104"/>
      <c r="EQ1023" s="104"/>
      <c r="ER1023" s="104"/>
      <c r="ES1023" s="104"/>
      <c r="ET1023" s="104"/>
      <c r="EU1023" s="104"/>
      <c r="EV1023" s="104"/>
      <c r="EW1023" s="104"/>
      <c r="EX1023" s="104"/>
      <c r="EY1023" s="104"/>
      <c r="EZ1023" s="104"/>
      <c r="FA1023" s="104"/>
      <c r="FB1023" s="104"/>
      <c r="FC1023" s="104"/>
      <c r="FD1023" s="104"/>
      <c r="FE1023" s="104"/>
      <c r="FF1023" s="104"/>
      <c r="FG1023" s="104"/>
      <c r="FH1023" s="104"/>
      <c r="FI1023" s="104"/>
      <c r="FJ1023" s="104"/>
      <c r="FK1023" s="104"/>
      <c r="FL1023" s="104"/>
      <c r="FM1023" s="104"/>
      <c r="FN1023" s="104"/>
      <c r="FO1023" s="104"/>
      <c r="FP1023" s="104"/>
      <c r="FQ1023" s="104"/>
      <c r="FR1023" s="104"/>
      <c r="FS1023" s="104"/>
      <c r="FT1023" s="104"/>
      <c r="FU1023" s="104"/>
      <c r="FV1023" s="104"/>
      <c r="FW1023" s="104"/>
      <c r="FX1023" s="104"/>
      <c r="FY1023" s="104"/>
      <c r="FZ1023" s="104"/>
      <c r="GA1023" s="104"/>
      <c r="GB1023" s="104"/>
      <c r="GC1023" s="104"/>
      <c r="GD1023" s="104"/>
      <c r="GE1023" s="104"/>
      <c r="GF1023" s="104"/>
      <c r="GG1023" s="104"/>
      <c r="GH1023" s="104"/>
      <c r="GI1023" s="104"/>
      <c r="GJ1023" s="104"/>
      <c r="GK1023" s="104"/>
      <c r="GL1023" s="104"/>
      <c r="GM1023" s="104"/>
      <c r="GN1023" s="104"/>
      <c r="GO1023" s="104"/>
      <c r="GP1023" s="104"/>
      <c r="GQ1023" s="104"/>
      <c r="GR1023" s="104"/>
      <c r="GS1023" s="104"/>
      <c r="GT1023" s="104"/>
    </row>
    <row r="1024" spans="8:202" s="6" customFormat="1">
      <c r="H1024" s="104"/>
      <c r="I1024" s="104"/>
      <c r="J1024" s="104"/>
      <c r="K1024" s="104"/>
      <c r="L1024" s="104"/>
      <c r="M1024" s="104"/>
      <c r="N1024" s="104"/>
      <c r="O1024" s="104"/>
      <c r="P1024" s="104"/>
      <c r="Q1024" s="104"/>
      <c r="R1024" s="104"/>
      <c r="S1024" s="104"/>
      <c r="T1024" s="104"/>
      <c r="U1024" s="104"/>
      <c r="V1024" s="104"/>
      <c r="W1024" s="104"/>
      <c r="X1024" s="104"/>
      <c r="Y1024" s="104"/>
      <c r="Z1024" s="104"/>
      <c r="AA1024" s="104"/>
      <c r="AB1024" s="104"/>
      <c r="AC1024" s="104"/>
      <c r="AD1024" s="104"/>
      <c r="AE1024" s="104"/>
      <c r="AF1024" s="104"/>
      <c r="AG1024" s="104"/>
      <c r="AH1024" s="104"/>
      <c r="AI1024" s="104"/>
      <c r="AJ1024" s="104"/>
      <c r="AK1024" s="104"/>
      <c r="AL1024" s="104"/>
      <c r="AM1024" s="104"/>
      <c r="AN1024" s="104"/>
      <c r="AO1024" s="104"/>
      <c r="AP1024" s="104"/>
      <c r="AQ1024" s="104"/>
      <c r="AR1024" s="104"/>
      <c r="AS1024" s="104"/>
      <c r="AT1024" s="104"/>
      <c r="AU1024" s="104"/>
      <c r="AV1024" s="104"/>
      <c r="AW1024" s="104"/>
      <c r="AX1024" s="104"/>
      <c r="AY1024" s="104"/>
      <c r="AZ1024" s="104"/>
      <c r="BA1024" s="104"/>
      <c r="BB1024" s="104"/>
      <c r="BC1024" s="104"/>
      <c r="BD1024" s="104"/>
      <c r="BE1024" s="104"/>
      <c r="BF1024" s="104"/>
      <c r="BG1024" s="104"/>
      <c r="BH1024" s="104"/>
      <c r="BI1024" s="104"/>
      <c r="BJ1024" s="104"/>
      <c r="BK1024" s="104"/>
      <c r="BL1024" s="104"/>
      <c r="BM1024" s="104"/>
      <c r="BN1024" s="104"/>
      <c r="BO1024" s="104"/>
      <c r="BP1024" s="104"/>
      <c r="BQ1024" s="104"/>
      <c r="BR1024" s="104"/>
      <c r="BS1024" s="104"/>
      <c r="BT1024" s="104"/>
      <c r="BU1024" s="104"/>
      <c r="BV1024" s="104"/>
      <c r="BW1024" s="104"/>
      <c r="BX1024" s="104"/>
      <c r="BY1024" s="104"/>
      <c r="BZ1024" s="104"/>
      <c r="CA1024" s="104"/>
      <c r="CB1024" s="104"/>
      <c r="CC1024" s="104"/>
      <c r="CD1024" s="104"/>
      <c r="CE1024" s="104"/>
      <c r="CF1024" s="104"/>
      <c r="CG1024" s="104"/>
      <c r="CH1024" s="104"/>
      <c r="CI1024" s="104"/>
      <c r="CJ1024" s="104"/>
      <c r="CK1024" s="104"/>
      <c r="CL1024" s="104"/>
      <c r="CM1024" s="104"/>
      <c r="CN1024" s="104"/>
      <c r="CO1024" s="104"/>
      <c r="CP1024" s="104"/>
      <c r="CQ1024" s="104"/>
      <c r="CR1024" s="104"/>
      <c r="CS1024" s="104"/>
      <c r="CT1024" s="104"/>
      <c r="CU1024" s="104"/>
      <c r="CV1024" s="104"/>
      <c r="CW1024" s="104"/>
      <c r="CX1024" s="104"/>
      <c r="CY1024" s="104"/>
      <c r="CZ1024" s="104"/>
      <c r="DA1024" s="104"/>
      <c r="DB1024" s="104"/>
      <c r="DC1024" s="104"/>
      <c r="DD1024" s="104"/>
      <c r="DE1024" s="104"/>
      <c r="DF1024" s="104"/>
      <c r="DG1024" s="104"/>
      <c r="DH1024" s="104"/>
      <c r="DI1024" s="104"/>
      <c r="DJ1024" s="104"/>
      <c r="DK1024" s="104"/>
      <c r="DL1024" s="104"/>
      <c r="DM1024" s="104"/>
      <c r="DN1024" s="104"/>
      <c r="DO1024" s="104"/>
      <c r="DP1024" s="104"/>
      <c r="DQ1024" s="104"/>
      <c r="DR1024" s="104"/>
      <c r="DS1024" s="104"/>
      <c r="DT1024" s="104"/>
      <c r="DU1024" s="104"/>
      <c r="DV1024" s="104"/>
      <c r="DW1024" s="104"/>
      <c r="DX1024" s="104"/>
      <c r="DY1024" s="104"/>
      <c r="DZ1024" s="104"/>
      <c r="EA1024" s="104"/>
      <c r="EB1024" s="104"/>
      <c r="EC1024" s="104"/>
      <c r="ED1024" s="104"/>
      <c r="EE1024" s="104"/>
      <c r="EF1024" s="104"/>
      <c r="EG1024" s="104"/>
      <c r="EH1024" s="104"/>
      <c r="EI1024" s="104"/>
      <c r="EJ1024" s="104"/>
      <c r="EK1024" s="104"/>
      <c r="EL1024" s="104"/>
      <c r="EM1024" s="104"/>
      <c r="EN1024" s="104"/>
      <c r="EO1024" s="104"/>
      <c r="EP1024" s="104"/>
      <c r="EQ1024" s="104"/>
      <c r="ER1024" s="104"/>
      <c r="ES1024" s="104"/>
      <c r="ET1024" s="104"/>
      <c r="EU1024" s="104"/>
      <c r="EV1024" s="104"/>
      <c r="EW1024" s="104"/>
      <c r="EX1024" s="104"/>
      <c r="EY1024" s="104"/>
      <c r="EZ1024" s="104"/>
      <c r="FA1024" s="104"/>
      <c r="FB1024" s="104"/>
      <c r="FC1024" s="104"/>
      <c r="FD1024" s="104"/>
      <c r="FE1024" s="104"/>
      <c r="FF1024" s="104"/>
      <c r="FG1024" s="104"/>
      <c r="FH1024" s="104"/>
      <c r="FI1024" s="104"/>
      <c r="FJ1024" s="104"/>
      <c r="FK1024" s="104"/>
      <c r="FL1024" s="104"/>
      <c r="FM1024" s="104"/>
      <c r="FN1024" s="104"/>
      <c r="FO1024" s="104"/>
      <c r="FP1024" s="104"/>
      <c r="FQ1024" s="104"/>
      <c r="FR1024" s="104"/>
      <c r="FS1024" s="104"/>
      <c r="FT1024" s="104"/>
      <c r="FU1024" s="104"/>
      <c r="FV1024" s="104"/>
      <c r="FW1024" s="104"/>
      <c r="FX1024" s="104"/>
      <c r="FY1024" s="104"/>
      <c r="FZ1024" s="104"/>
      <c r="GA1024" s="104"/>
      <c r="GB1024" s="104"/>
      <c r="GC1024" s="104"/>
      <c r="GD1024" s="104"/>
      <c r="GE1024" s="104"/>
      <c r="GF1024" s="104"/>
      <c r="GG1024" s="104"/>
      <c r="GH1024" s="104"/>
      <c r="GI1024" s="104"/>
      <c r="GJ1024" s="104"/>
      <c r="GK1024" s="104"/>
      <c r="GL1024" s="104"/>
      <c r="GM1024" s="104"/>
      <c r="GN1024" s="104"/>
      <c r="GO1024" s="104"/>
      <c r="GP1024" s="104"/>
      <c r="GQ1024" s="104"/>
      <c r="GR1024" s="104"/>
      <c r="GS1024" s="104"/>
      <c r="GT1024" s="104"/>
    </row>
    <row r="1025" spans="8:202" s="6" customFormat="1">
      <c r="H1025" s="104"/>
      <c r="I1025" s="104"/>
      <c r="J1025" s="104"/>
      <c r="K1025" s="104"/>
      <c r="L1025" s="104"/>
      <c r="M1025" s="104"/>
      <c r="N1025" s="104"/>
      <c r="O1025" s="104"/>
      <c r="P1025" s="104"/>
      <c r="Q1025" s="104"/>
      <c r="R1025" s="104"/>
      <c r="S1025" s="104"/>
      <c r="T1025" s="104"/>
      <c r="U1025" s="104"/>
      <c r="V1025" s="104"/>
      <c r="W1025" s="104"/>
      <c r="X1025" s="104"/>
      <c r="Y1025" s="104"/>
      <c r="Z1025" s="104"/>
      <c r="AA1025" s="104"/>
      <c r="AB1025" s="104"/>
      <c r="AC1025" s="104"/>
      <c r="AD1025" s="104"/>
      <c r="AE1025" s="104"/>
      <c r="AF1025" s="104"/>
      <c r="AG1025" s="104"/>
      <c r="AH1025" s="104"/>
      <c r="AI1025" s="104"/>
      <c r="AJ1025" s="104"/>
      <c r="AK1025" s="104"/>
      <c r="AL1025" s="104"/>
      <c r="AM1025" s="104"/>
      <c r="AN1025" s="104"/>
      <c r="AO1025" s="104"/>
      <c r="AP1025" s="104"/>
      <c r="AQ1025" s="104"/>
      <c r="AR1025" s="104"/>
      <c r="AS1025" s="104"/>
      <c r="AT1025" s="104"/>
      <c r="AU1025" s="104"/>
      <c r="AV1025" s="104"/>
      <c r="AW1025" s="104"/>
      <c r="AX1025" s="104"/>
      <c r="AY1025" s="104"/>
      <c r="AZ1025" s="104"/>
      <c r="BA1025" s="104"/>
      <c r="BB1025" s="104"/>
      <c r="BC1025" s="104"/>
      <c r="BD1025" s="104"/>
      <c r="BE1025" s="104"/>
      <c r="BF1025" s="104"/>
      <c r="BG1025" s="104"/>
      <c r="BH1025" s="104"/>
      <c r="BI1025" s="104"/>
      <c r="BJ1025" s="104"/>
      <c r="BK1025" s="104"/>
      <c r="BL1025" s="104"/>
      <c r="BM1025" s="104"/>
      <c r="BN1025" s="104"/>
      <c r="BO1025" s="104"/>
      <c r="BP1025" s="104"/>
      <c r="BQ1025" s="104"/>
      <c r="BR1025" s="104"/>
      <c r="BS1025" s="104"/>
      <c r="BT1025" s="104"/>
      <c r="BU1025" s="104"/>
      <c r="BV1025" s="104"/>
      <c r="BW1025" s="104"/>
      <c r="BX1025" s="104"/>
      <c r="BY1025" s="104"/>
      <c r="BZ1025" s="104"/>
      <c r="CA1025" s="104"/>
      <c r="CB1025" s="104"/>
      <c r="CC1025" s="104"/>
      <c r="CD1025" s="104"/>
      <c r="CE1025" s="104"/>
      <c r="CF1025" s="104"/>
      <c r="CG1025" s="104"/>
      <c r="CH1025" s="104"/>
      <c r="CI1025" s="104"/>
      <c r="CJ1025" s="104"/>
      <c r="CK1025" s="104"/>
      <c r="CL1025" s="104"/>
      <c r="CM1025" s="104"/>
      <c r="CN1025" s="104"/>
      <c r="CO1025" s="104"/>
      <c r="CP1025" s="104"/>
      <c r="CQ1025" s="104"/>
      <c r="CR1025" s="104"/>
      <c r="CS1025" s="104"/>
      <c r="CT1025" s="104"/>
      <c r="CU1025" s="104"/>
      <c r="CV1025" s="104"/>
      <c r="CW1025" s="104"/>
      <c r="CX1025" s="104"/>
      <c r="CY1025" s="104"/>
      <c r="CZ1025" s="104"/>
      <c r="DA1025" s="104"/>
      <c r="DB1025" s="104"/>
      <c r="DC1025" s="104"/>
      <c r="DD1025" s="104"/>
      <c r="DE1025" s="104"/>
      <c r="DF1025" s="104"/>
      <c r="DG1025" s="104"/>
      <c r="DH1025" s="104"/>
      <c r="DI1025" s="104"/>
      <c r="DJ1025" s="104"/>
      <c r="DK1025" s="104"/>
      <c r="DL1025" s="104"/>
      <c r="DM1025" s="104"/>
      <c r="DN1025" s="104"/>
      <c r="DO1025" s="104"/>
      <c r="DP1025" s="104"/>
      <c r="DQ1025" s="104"/>
      <c r="DR1025" s="104"/>
      <c r="DS1025" s="104"/>
      <c r="DT1025" s="104"/>
      <c r="DU1025" s="104"/>
      <c r="DV1025" s="104"/>
      <c r="DW1025" s="104"/>
      <c r="DX1025" s="104"/>
      <c r="DY1025" s="104"/>
      <c r="DZ1025" s="104"/>
      <c r="EA1025" s="104"/>
      <c r="EB1025" s="104"/>
      <c r="EC1025" s="104"/>
      <c r="ED1025" s="104"/>
      <c r="EE1025" s="104"/>
      <c r="EF1025" s="104"/>
      <c r="EG1025" s="104"/>
      <c r="EH1025" s="104"/>
      <c r="EI1025" s="104"/>
      <c r="EJ1025" s="104"/>
      <c r="EK1025" s="104"/>
      <c r="EL1025" s="104"/>
      <c r="EM1025" s="104"/>
      <c r="EN1025" s="104"/>
      <c r="EO1025" s="104"/>
      <c r="EP1025" s="104"/>
      <c r="EQ1025" s="104"/>
      <c r="ER1025" s="104"/>
      <c r="ES1025" s="104"/>
      <c r="ET1025" s="104"/>
      <c r="EU1025" s="104"/>
      <c r="EV1025" s="104"/>
      <c r="EW1025" s="104"/>
      <c r="EX1025" s="104"/>
      <c r="EY1025" s="104"/>
      <c r="EZ1025" s="104"/>
      <c r="FA1025" s="104"/>
      <c r="FB1025" s="104"/>
      <c r="FC1025" s="104"/>
      <c r="FD1025" s="104"/>
      <c r="FE1025" s="104"/>
      <c r="FF1025" s="104"/>
      <c r="FG1025" s="104"/>
      <c r="FH1025" s="104"/>
      <c r="FI1025" s="104"/>
      <c r="FJ1025" s="104"/>
      <c r="FK1025" s="104"/>
      <c r="FL1025" s="104"/>
      <c r="FM1025" s="104"/>
      <c r="FN1025" s="104"/>
      <c r="FO1025" s="104"/>
      <c r="FP1025" s="104"/>
      <c r="FQ1025" s="104"/>
      <c r="FR1025" s="104"/>
      <c r="FS1025" s="104"/>
      <c r="FT1025" s="104"/>
      <c r="FU1025" s="104"/>
      <c r="FV1025" s="104"/>
      <c r="FW1025" s="104"/>
      <c r="FX1025" s="104"/>
      <c r="FY1025" s="104"/>
      <c r="FZ1025" s="104"/>
      <c r="GA1025" s="104"/>
      <c r="GB1025" s="104"/>
      <c r="GC1025" s="104"/>
      <c r="GD1025" s="104"/>
      <c r="GE1025" s="104"/>
      <c r="GF1025" s="104"/>
      <c r="GG1025" s="104"/>
      <c r="GH1025" s="104"/>
      <c r="GI1025" s="104"/>
      <c r="GJ1025" s="104"/>
      <c r="GK1025" s="104"/>
      <c r="GL1025" s="104"/>
      <c r="GM1025" s="104"/>
      <c r="GN1025" s="104"/>
      <c r="GO1025" s="104"/>
      <c r="GP1025" s="104"/>
      <c r="GQ1025" s="104"/>
      <c r="GR1025" s="104"/>
      <c r="GS1025" s="104"/>
      <c r="GT1025" s="104"/>
    </row>
    <row r="1026" spans="8:202" s="6" customFormat="1">
      <c r="H1026" s="104"/>
      <c r="I1026" s="104"/>
      <c r="J1026" s="104"/>
      <c r="K1026" s="104"/>
      <c r="L1026" s="104"/>
      <c r="M1026" s="104"/>
      <c r="N1026" s="104"/>
      <c r="O1026" s="104"/>
      <c r="P1026" s="104"/>
      <c r="Q1026" s="104"/>
      <c r="R1026" s="104"/>
      <c r="S1026" s="104"/>
      <c r="T1026" s="104"/>
      <c r="U1026" s="104"/>
      <c r="V1026" s="104"/>
      <c r="W1026" s="104"/>
      <c r="X1026" s="104"/>
      <c r="Y1026" s="104"/>
      <c r="Z1026" s="104"/>
      <c r="AA1026" s="104"/>
      <c r="AB1026" s="104"/>
      <c r="AC1026" s="104"/>
      <c r="AD1026" s="104"/>
      <c r="AE1026" s="104"/>
      <c r="AF1026" s="104"/>
      <c r="AG1026" s="104"/>
      <c r="AH1026" s="104"/>
      <c r="AI1026" s="104"/>
      <c r="AJ1026" s="104"/>
      <c r="AK1026" s="104"/>
      <c r="AL1026" s="104"/>
      <c r="AM1026" s="104"/>
      <c r="AN1026" s="104"/>
      <c r="AO1026" s="104"/>
      <c r="AP1026" s="104"/>
      <c r="AQ1026" s="104"/>
      <c r="AR1026" s="104"/>
      <c r="AS1026" s="104"/>
      <c r="AT1026" s="104"/>
      <c r="AU1026" s="104"/>
      <c r="AV1026" s="104"/>
      <c r="AW1026" s="104"/>
      <c r="AX1026" s="104"/>
      <c r="AY1026" s="104"/>
      <c r="AZ1026" s="104"/>
      <c r="BA1026" s="104"/>
      <c r="BB1026" s="104"/>
      <c r="BC1026" s="104"/>
      <c r="BD1026" s="104"/>
      <c r="BE1026" s="104"/>
      <c r="BF1026" s="104"/>
      <c r="BG1026" s="104"/>
      <c r="BH1026" s="104"/>
      <c r="BI1026" s="104"/>
      <c r="BJ1026" s="104"/>
      <c r="BK1026" s="104"/>
      <c r="BL1026" s="104"/>
      <c r="BM1026" s="104"/>
      <c r="BN1026" s="104"/>
      <c r="BO1026" s="104"/>
      <c r="BP1026" s="104"/>
      <c r="BQ1026" s="104"/>
      <c r="BR1026" s="104"/>
      <c r="BS1026" s="104"/>
      <c r="BT1026" s="104"/>
      <c r="BU1026" s="104"/>
      <c r="BV1026" s="104"/>
      <c r="BW1026" s="104"/>
      <c r="BX1026" s="104"/>
      <c r="BY1026" s="104"/>
      <c r="BZ1026" s="104"/>
      <c r="CA1026" s="104"/>
      <c r="CB1026" s="104"/>
      <c r="CC1026" s="104"/>
      <c r="CD1026" s="104"/>
      <c r="CE1026" s="104"/>
      <c r="CF1026" s="104"/>
      <c r="CG1026" s="104"/>
      <c r="CH1026" s="104"/>
      <c r="CI1026" s="104"/>
      <c r="CJ1026" s="104"/>
      <c r="CK1026" s="104"/>
      <c r="CL1026" s="104"/>
      <c r="CM1026" s="104"/>
      <c r="CN1026" s="104"/>
      <c r="CO1026" s="104"/>
      <c r="CP1026" s="104"/>
      <c r="CQ1026" s="104"/>
      <c r="CR1026" s="104"/>
      <c r="CS1026" s="104"/>
      <c r="CT1026" s="104"/>
      <c r="CU1026" s="104"/>
      <c r="CV1026" s="104"/>
      <c r="CW1026" s="104"/>
      <c r="CX1026" s="104"/>
      <c r="CY1026" s="104"/>
      <c r="CZ1026" s="104"/>
      <c r="DA1026" s="104"/>
      <c r="DB1026" s="104"/>
      <c r="DC1026" s="104"/>
      <c r="DD1026" s="104"/>
      <c r="DE1026" s="104"/>
      <c r="DF1026" s="104"/>
      <c r="DG1026" s="104"/>
      <c r="DH1026" s="104"/>
      <c r="DI1026" s="104"/>
      <c r="DJ1026" s="104"/>
      <c r="DK1026" s="104"/>
      <c r="DL1026" s="104"/>
      <c r="DM1026" s="104"/>
      <c r="DN1026" s="104"/>
      <c r="DO1026" s="104"/>
      <c r="DP1026" s="104"/>
      <c r="DQ1026" s="104"/>
      <c r="DR1026" s="104"/>
      <c r="DS1026" s="104"/>
      <c r="DT1026" s="104"/>
      <c r="DU1026" s="104"/>
      <c r="DV1026" s="104"/>
      <c r="DW1026" s="104"/>
      <c r="DX1026" s="104"/>
      <c r="DY1026" s="104"/>
      <c r="DZ1026" s="104"/>
      <c r="EA1026" s="104"/>
      <c r="EB1026" s="104"/>
      <c r="EC1026" s="104"/>
      <c r="ED1026" s="104"/>
      <c r="EE1026" s="104"/>
      <c r="EF1026" s="104"/>
      <c r="EG1026" s="104"/>
      <c r="EH1026" s="104"/>
      <c r="EI1026" s="104"/>
      <c r="EJ1026" s="104"/>
      <c r="EK1026" s="104"/>
      <c r="EL1026" s="104"/>
      <c r="EM1026" s="104"/>
      <c r="EN1026" s="104"/>
      <c r="EO1026" s="104"/>
      <c r="EP1026" s="104"/>
      <c r="EQ1026" s="104"/>
      <c r="ER1026" s="104"/>
      <c r="ES1026" s="104"/>
      <c r="ET1026" s="104"/>
      <c r="EU1026" s="104"/>
      <c r="EV1026" s="104"/>
      <c r="EW1026" s="104"/>
      <c r="EX1026" s="104"/>
      <c r="EY1026" s="104"/>
      <c r="EZ1026" s="104"/>
      <c r="FA1026" s="104"/>
      <c r="FB1026" s="104"/>
      <c r="FC1026" s="104"/>
      <c r="FD1026" s="104"/>
      <c r="FE1026" s="104"/>
      <c r="FF1026" s="104"/>
      <c r="FG1026" s="104"/>
      <c r="FH1026" s="104"/>
      <c r="FI1026" s="104"/>
      <c r="FJ1026" s="104"/>
      <c r="FK1026" s="104"/>
      <c r="FL1026" s="104"/>
      <c r="FM1026" s="104"/>
      <c r="FN1026" s="104"/>
      <c r="FO1026" s="104"/>
      <c r="FP1026" s="104"/>
      <c r="FQ1026" s="104"/>
      <c r="FR1026" s="104"/>
      <c r="FS1026" s="104"/>
      <c r="FT1026" s="104"/>
      <c r="FU1026" s="104"/>
      <c r="FV1026" s="104"/>
      <c r="FW1026" s="104"/>
      <c r="FX1026" s="104"/>
      <c r="FY1026" s="104"/>
      <c r="FZ1026" s="104"/>
      <c r="GA1026" s="104"/>
      <c r="GB1026" s="104"/>
      <c r="GC1026" s="104"/>
      <c r="GD1026" s="104"/>
      <c r="GE1026" s="104"/>
      <c r="GF1026" s="104"/>
      <c r="GG1026" s="104"/>
      <c r="GH1026" s="104"/>
      <c r="GI1026" s="104"/>
      <c r="GJ1026" s="104"/>
      <c r="GK1026" s="104"/>
      <c r="GL1026" s="104"/>
      <c r="GM1026" s="104"/>
      <c r="GN1026" s="104"/>
      <c r="GO1026" s="104"/>
      <c r="GP1026" s="104"/>
      <c r="GQ1026" s="104"/>
      <c r="GR1026" s="104"/>
      <c r="GS1026" s="104"/>
      <c r="GT1026" s="104"/>
    </row>
    <row r="1027" spans="8:202" s="6" customFormat="1">
      <c r="H1027" s="104"/>
      <c r="I1027" s="104"/>
      <c r="J1027" s="104"/>
      <c r="K1027" s="104"/>
      <c r="L1027" s="104"/>
      <c r="M1027" s="104"/>
      <c r="N1027" s="104"/>
      <c r="O1027" s="104"/>
      <c r="P1027" s="104"/>
      <c r="Q1027" s="104"/>
      <c r="R1027" s="104"/>
      <c r="S1027" s="104"/>
      <c r="T1027" s="104"/>
      <c r="U1027" s="104"/>
      <c r="V1027" s="104"/>
      <c r="W1027" s="104"/>
      <c r="X1027" s="104"/>
      <c r="Y1027" s="104"/>
      <c r="Z1027" s="104"/>
      <c r="AA1027" s="104"/>
      <c r="AB1027" s="104"/>
      <c r="AC1027" s="104"/>
      <c r="AD1027" s="104"/>
      <c r="AE1027" s="104"/>
      <c r="AF1027" s="104"/>
      <c r="AG1027" s="104"/>
      <c r="AH1027" s="104"/>
      <c r="AI1027" s="104"/>
      <c r="AJ1027" s="104"/>
      <c r="AK1027" s="104"/>
      <c r="AL1027" s="104"/>
      <c r="AM1027" s="104"/>
      <c r="AN1027" s="104"/>
      <c r="AO1027" s="104"/>
      <c r="AP1027" s="104"/>
      <c r="AQ1027" s="104"/>
      <c r="AR1027" s="104"/>
      <c r="AS1027" s="104"/>
      <c r="AT1027" s="104"/>
      <c r="AU1027" s="104"/>
      <c r="AV1027" s="104"/>
      <c r="AW1027" s="104"/>
      <c r="AX1027" s="104"/>
      <c r="AY1027" s="104"/>
      <c r="AZ1027" s="104"/>
      <c r="BA1027" s="104"/>
      <c r="BB1027" s="104"/>
      <c r="BC1027" s="104"/>
      <c r="BD1027" s="104"/>
      <c r="BE1027" s="104"/>
      <c r="BF1027" s="104"/>
      <c r="BG1027" s="104"/>
      <c r="BH1027" s="104"/>
      <c r="BI1027" s="104"/>
      <c r="BJ1027" s="104"/>
      <c r="BK1027" s="104"/>
      <c r="BL1027" s="104"/>
      <c r="BM1027" s="104"/>
      <c r="BN1027" s="104"/>
      <c r="BO1027" s="104"/>
      <c r="BP1027" s="104"/>
      <c r="BQ1027" s="104"/>
      <c r="BR1027" s="104"/>
      <c r="BS1027" s="104"/>
      <c r="BT1027" s="104"/>
      <c r="BU1027" s="104"/>
      <c r="BV1027" s="104"/>
      <c r="BW1027" s="104"/>
      <c r="BX1027" s="104"/>
      <c r="BY1027" s="104"/>
      <c r="BZ1027" s="104"/>
      <c r="CA1027" s="104"/>
      <c r="CB1027" s="104"/>
      <c r="CC1027" s="104"/>
      <c r="CD1027" s="104"/>
      <c r="CE1027" s="104"/>
      <c r="CF1027" s="104"/>
      <c r="CG1027" s="104"/>
      <c r="CH1027" s="104"/>
      <c r="CI1027" s="104"/>
      <c r="CJ1027" s="104"/>
      <c r="CK1027" s="104"/>
      <c r="CL1027" s="104"/>
      <c r="CM1027" s="104"/>
      <c r="CN1027" s="104"/>
      <c r="CO1027" s="104"/>
      <c r="CP1027" s="104"/>
      <c r="CQ1027" s="104"/>
      <c r="CR1027" s="104"/>
      <c r="CS1027" s="104"/>
      <c r="CT1027" s="104"/>
      <c r="CU1027" s="104"/>
      <c r="CV1027" s="104"/>
      <c r="CW1027" s="104"/>
      <c r="CX1027" s="104"/>
      <c r="CY1027" s="104"/>
      <c r="CZ1027" s="104"/>
      <c r="DA1027" s="104"/>
      <c r="DB1027" s="104"/>
      <c r="DC1027" s="104"/>
      <c r="DD1027" s="104"/>
      <c r="DE1027" s="104"/>
      <c r="DF1027" s="104"/>
      <c r="DG1027" s="104"/>
      <c r="DH1027" s="104"/>
      <c r="DI1027" s="104"/>
      <c r="DJ1027" s="104"/>
      <c r="DK1027" s="104"/>
      <c r="DL1027" s="104"/>
      <c r="DM1027" s="104"/>
      <c r="DN1027" s="104"/>
      <c r="DO1027" s="104"/>
      <c r="DP1027" s="104"/>
      <c r="DQ1027" s="104"/>
      <c r="DR1027" s="104"/>
      <c r="DS1027" s="104"/>
      <c r="DT1027" s="104"/>
      <c r="DU1027" s="104"/>
      <c r="DV1027" s="104"/>
      <c r="DW1027" s="104"/>
      <c r="DX1027" s="104"/>
      <c r="DY1027" s="104"/>
      <c r="DZ1027" s="104"/>
      <c r="EA1027" s="104"/>
      <c r="EB1027" s="104"/>
      <c r="EC1027" s="104"/>
      <c r="ED1027" s="104"/>
      <c r="EE1027" s="104"/>
      <c r="EF1027" s="104"/>
      <c r="EG1027" s="104"/>
      <c r="EH1027" s="104"/>
      <c r="EI1027" s="104"/>
      <c r="EJ1027" s="104"/>
      <c r="EK1027" s="104"/>
      <c r="EL1027" s="104"/>
      <c r="EM1027" s="104"/>
      <c r="EN1027" s="104"/>
      <c r="EO1027" s="104"/>
      <c r="EP1027" s="104"/>
      <c r="EQ1027" s="104"/>
      <c r="ER1027" s="104"/>
      <c r="ES1027" s="104"/>
      <c r="ET1027" s="104"/>
      <c r="EU1027" s="104"/>
      <c r="EV1027" s="104"/>
      <c r="EW1027" s="104"/>
      <c r="EX1027" s="104"/>
      <c r="EY1027" s="104"/>
      <c r="EZ1027" s="104"/>
      <c r="FA1027" s="104"/>
      <c r="FB1027" s="104"/>
      <c r="FC1027" s="104"/>
      <c r="FD1027" s="104"/>
      <c r="FE1027" s="104"/>
      <c r="FF1027" s="104"/>
      <c r="FG1027" s="104"/>
      <c r="FH1027" s="104"/>
      <c r="FI1027" s="104"/>
      <c r="FJ1027" s="104"/>
      <c r="FK1027" s="104"/>
      <c r="FL1027" s="104"/>
      <c r="FM1027" s="104"/>
      <c r="FN1027" s="104"/>
      <c r="FO1027" s="104"/>
      <c r="FP1027" s="104"/>
      <c r="FQ1027" s="104"/>
      <c r="FR1027" s="104"/>
      <c r="FS1027" s="104"/>
      <c r="FT1027" s="104"/>
      <c r="FU1027" s="104"/>
      <c r="FV1027" s="104"/>
      <c r="FW1027" s="104"/>
      <c r="FX1027" s="104"/>
      <c r="FY1027" s="104"/>
      <c r="FZ1027" s="104"/>
      <c r="GA1027" s="104"/>
      <c r="GB1027" s="104"/>
      <c r="GC1027" s="104"/>
      <c r="GD1027" s="104"/>
      <c r="GE1027" s="104"/>
      <c r="GF1027" s="104"/>
      <c r="GG1027" s="104"/>
      <c r="GH1027" s="104"/>
      <c r="GI1027" s="104"/>
      <c r="GJ1027" s="104"/>
      <c r="GK1027" s="104"/>
      <c r="GL1027" s="104"/>
      <c r="GM1027" s="104"/>
      <c r="GN1027" s="104"/>
      <c r="GO1027" s="104"/>
      <c r="GP1027" s="104"/>
      <c r="GQ1027" s="104"/>
      <c r="GR1027" s="104"/>
      <c r="GS1027" s="104"/>
      <c r="GT1027" s="104"/>
    </row>
    <row r="1028" spans="8:202" s="6" customFormat="1">
      <c r="H1028" s="104"/>
      <c r="I1028" s="104"/>
      <c r="J1028" s="104"/>
      <c r="K1028" s="104"/>
      <c r="L1028" s="104"/>
      <c r="M1028" s="104"/>
      <c r="N1028" s="104"/>
      <c r="O1028" s="104"/>
      <c r="P1028" s="104"/>
      <c r="Q1028" s="104"/>
      <c r="R1028" s="104"/>
      <c r="S1028" s="104"/>
      <c r="T1028" s="104"/>
      <c r="U1028" s="104"/>
      <c r="V1028" s="104"/>
      <c r="W1028" s="104"/>
      <c r="X1028" s="104"/>
      <c r="Y1028" s="104"/>
      <c r="Z1028" s="104"/>
      <c r="AA1028" s="104"/>
      <c r="AB1028" s="104"/>
      <c r="AC1028" s="104"/>
      <c r="AD1028" s="104"/>
      <c r="AE1028" s="104"/>
      <c r="AF1028" s="104"/>
      <c r="AG1028" s="104"/>
      <c r="AH1028" s="104"/>
      <c r="AI1028" s="104"/>
      <c r="AJ1028" s="104"/>
      <c r="AK1028" s="104"/>
      <c r="AL1028" s="104"/>
      <c r="AM1028" s="104"/>
      <c r="AN1028" s="104"/>
      <c r="AO1028" s="104"/>
      <c r="AP1028" s="104"/>
      <c r="AQ1028" s="104"/>
      <c r="AR1028" s="104"/>
      <c r="AS1028" s="104"/>
      <c r="AT1028" s="104"/>
      <c r="AU1028" s="104"/>
      <c r="AV1028" s="104"/>
      <c r="AW1028" s="104"/>
      <c r="AX1028" s="104"/>
      <c r="AY1028" s="104"/>
      <c r="AZ1028" s="104"/>
      <c r="BA1028" s="104"/>
      <c r="BB1028" s="104"/>
      <c r="BC1028" s="104"/>
      <c r="BD1028" s="104"/>
      <c r="BE1028" s="104"/>
      <c r="BF1028" s="104"/>
      <c r="BG1028" s="104"/>
      <c r="BH1028" s="104"/>
      <c r="BI1028" s="104"/>
      <c r="BJ1028" s="104"/>
      <c r="BK1028" s="104"/>
      <c r="BL1028" s="104"/>
      <c r="BM1028" s="104"/>
      <c r="BN1028" s="104"/>
      <c r="BO1028" s="104"/>
      <c r="BP1028" s="104"/>
      <c r="BQ1028" s="104"/>
      <c r="BR1028" s="104"/>
      <c r="BS1028" s="104"/>
      <c r="BT1028" s="104"/>
      <c r="BU1028" s="104"/>
      <c r="BV1028" s="104"/>
      <c r="BW1028" s="104"/>
      <c r="BX1028" s="104"/>
      <c r="BY1028" s="104"/>
      <c r="BZ1028" s="104"/>
      <c r="CA1028" s="104"/>
      <c r="CB1028" s="104"/>
      <c r="CC1028" s="104"/>
      <c r="CD1028" s="104"/>
      <c r="CE1028" s="104"/>
      <c r="CF1028" s="104"/>
      <c r="CG1028" s="104"/>
      <c r="CH1028" s="104"/>
      <c r="CI1028" s="104"/>
      <c r="CJ1028" s="104"/>
      <c r="CK1028" s="104"/>
      <c r="CL1028" s="104"/>
      <c r="CM1028" s="104"/>
      <c r="CN1028" s="104"/>
      <c r="CO1028" s="104"/>
      <c r="CP1028" s="104"/>
      <c r="CQ1028" s="104"/>
      <c r="CR1028" s="104"/>
      <c r="CS1028" s="104"/>
      <c r="CT1028" s="104"/>
      <c r="CU1028" s="104"/>
      <c r="CV1028" s="104"/>
      <c r="CW1028" s="104"/>
      <c r="CX1028" s="104"/>
      <c r="CY1028" s="104"/>
      <c r="CZ1028" s="104"/>
      <c r="DA1028" s="104"/>
      <c r="DB1028" s="104"/>
      <c r="DC1028" s="104"/>
      <c r="DD1028" s="104"/>
      <c r="DE1028" s="104"/>
      <c r="DF1028" s="104"/>
      <c r="DG1028" s="104"/>
      <c r="DH1028" s="104"/>
      <c r="DI1028" s="104"/>
      <c r="DJ1028" s="104"/>
      <c r="DK1028" s="104"/>
      <c r="DL1028" s="104"/>
      <c r="DM1028" s="104"/>
      <c r="DN1028" s="104"/>
      <c r="DO1028" s="104"/>
      <c r="DP1028" s="104"/>
      <c r="DQ1028" s="104"/>
      <c r="DR1028" s="104"/>
      <c r="DS1028" s="104"/>
      <c r="DT1028" s="104"/>
      <c r="DU1028" s="104"/>
      <c r="DV1028" s="104"/>
      <c r="DW1028" s="104"/>
      <c r="DX1028" s="104"/>
      <c r="DY1028" s="104"/>
      <c r="DZ1028" s="104"/>
      <c r="EA1028" s="104"/>
      <c r="EB1028" s="104"/>
      <c r="EC1028" s="104"/>
      <c r="ED1028" s="104"/>
      <c r="EE1028" s="104"/>
      <c r="EF1028" s="104"/>
      <c r="EG1028" s="104"/>
      <c r="EH1028" s="104"/>
      <c r="EI1028" s="104"/>
      <c r="EJ1028" s="104"/>
      <c r="EK1028" s="104"/>
      <c r="EL1028" s="104"/>
      <c r="EM1028" s="104"/>
      <c r="EN1028" s="104"/>
      <c r="EO1028" s="104"/>
      <c r="EP1028" s="104"/>
      <c r="EQ1028" s="104"/>
      <c r="ER1028" s="104"/>
      <c r="ES1028" s="104"/>
      <c r="ET1028" s="104"/>
      <c r="EU1028" s="104"/>
      <c r="EV1028" s="104"/>
      <c r="EW1028" s="104"/>
      <c r="EX1028" s="104"/>
      <c r="EY1028" s="104"/>
      <c r="EZ1028" s="104"/>
      <c r="FA1028" s="104"/>
      <c r="FB1028" s="104"/>
      <c r="FC1028" s="104"/>
      <c r="FD1028" s="104"/>
      <c r="FE1028" s="104"/>
      <c r="FF1028" s="104"/>
      <c r="FG1028" s="104"/>
      <c r="FH1028" s="104"/>
      <c r="FI1028" s="104"/>
      <c r="FJ1028" s="104"/>
      <c r="FK1028" s="104"/>
      <c r="FL1028" s="104"/>
      <c r="FM1028" s="104"/>
      <c r="FN1028" s="104"/>
      <c r="FO1028" s="104"/>
      <c r="FP1028" s="104"/>
      <c r="FQ1028" s="104"/>
      <c r="FR1028" s="104"/>
      <c r="FS1028" s="104"/>
      <c r="FT1028" s="104"/>
      <c r="FU1028" s="104"/>
      <c r="FV1028" s="104"/>
      <c r="FW1028" s="104"/>
      <c r="FX1028" s="104"/>
      <c r="FY1028" s="104"/>
      <c r="FZ1028" s="104"/>
      <c r="GA1028" s="104"/>
      <c r="GB1028" s="104"/>
      <c r="GC1028" s="104"/>
      <c r="GD1028" s="104"/>
      <c r="GE1028" s="104"/>
      <c r="GF1028" s="104"/>
      <c r="GG1028" s="104"/>
      <c r="GH1028" s="104"/>
      <c r="GI1028" s="104"/>
      <c r="GJ1028" s="104"/>
      <c r="GK1028" s="104"/>
      <c r="GL1028" s="104"/>
      <c r="GM1028" s="104"/>
      <c r="GN1028" s="104"/>
      <c r="GO1028" s="104"/>
      <c r="GP1028" s="104"/>
      <c r="GQ1028" s="104"/>
      <c r="GR1028" s="104"/>
      <c r="GS1028" s="104"/>
      <c r="GT1028" s="104"/>
    </row>
    <row r="1029" spans="8:202" s="6" customFormat="1">
      <c r="H1029" s="104"/>
      <c r="I1029" s="104"/>
      <c r="J1029" s="104"/>
      <c r="K1029" s="104"/>
      <c r="L1029" s="104"/>
      <c r="M1029" s="104"/>
      <c r="N1029" s="104"/>
      <c r="O1029" s="104"/>
      <c r="P1029" s="104"/>
      <c r="Q1029" s="104"/>
      <c r="R1029" s="104"/>
      <c r="S1029" s="104"/>
      <c r="T1029" s="104"/>
      <c r="U1029" s="104"/>
      <c r="V1029" s="104"/>
      <c r="W1029" s="104"/>
      <c r="X1029" s="104"/>
      <c r="Y1029" s="104"/>
      <c r="Z1029" s="104"/>
      <c r="AA1029" s="104"/>
      <c r="AB1029" s="104"/>
      <c r="AC1029" s="104"/>
      <c r="AD1029" s="104"/>
      <c r="AE1029" s="104"/>
      <c r="AF1029" s="104"/>
      <c r="AG1029" s="104"/>
      <c r="AH1029" s="104"/>
      <c r="AI1029" s="104"/>
      <c r="AJ1029" s="104"/>
      <c r="AK1029" s="104"/>
      <c r="AL1029" s="104"/>
      <c r="AM1029" s="104"/>
      <c r="AN1029" s="104"/>
      <c r="AO1029" s="104"/>
      <c r="AP1029" s="104"/>
      <c r="AQ1029" s="104"/>
      <c r="AR1029" s="104"/>
      <c r="AS1029" s="104"/>
      <c r="AT1029" s="104"/>
      <c r="AU1029" s="104"/>
      <c r="AV1029" s="104"/>
      <c r="AW1029" s="104"/>
      <c r="AX1029" s="104"/>
      <c r="AY1029" s="104"/>
      <c r="AZ1029" s="104"/>
      <c r="BA1029" s="104"/>
      <c r="BB1029" s="104"/>
      <c r="BC1029" s="104"/>
      <c r="BD1029" s="104"/>
      <c r="BE1029" s="104"/>
      <c r="BF1029" s="104"/>
      <c r="BG1029" s="104"/>
      <c r="BH1029" s="104"/>
      <c r="BI1029" s="104"/>
      <c r="BJ1029" s="104"/>
      <c r="BK1029" s="104"/>
      <c r="BL1029" s="104"/>
      <c r="BM1029" s="104"/>
      <c r="BN1029" s="104"/>
      <c r="BO1029" s="104"/>
      <c r="BP1029" s="104"/>
      <c r="BQ1029" s="104"/>
      <c r="BR1029" s="104"/>
      <c r="BS1029" s="104"/>
      <c r="BT1029" s="104"/>
      <c r="BU1029" s="104"/>
      <c r="BV1029" s="104"/>
      <c r="BW1029" s="104"/>
      <c r="BX1029" s="104"/>
      <c r="BY1029" s="104"/>
      <c r="BZ1029" s="104"/>
      <c r="CA1029" s="104"/>
      <c r="CB1029" s="104"/>
      <c r="CC1029" s="104"/>
      <c r="CD1029" s="104"/>
      <c r="CE1029" s="104"/>
      <c r="CF1029" s="104"/>
      <c r="CG1029" s="104"/>
      <c r="CH1029" s="104"/>
      <c r="CI1029" s="104"/>
      <c r="CJ1029" s="104"/>
      <c r="CK1029" s="104"/>
      <c r="CL1029" s="104"/>
      <c r="CM1029" s="104"/>
      <c r="CN1029" s="104"/>
      <c r="CO1029" s="104"/>
      <c r="CP1029" s="104"/>
      <c r="CQ1029" s="104"/>
      <c r="CR1029" s="104"/>
      <c r="CS1029" s="104"/>
      <c r="CT1029" s="104"/>
      <c r="CU1029" s="104"/>
      <c r="CV1029" s="104"/>
      <c r="CW1029" s="104"/>
      <c r="CX1029" s="104"/>
      <c r="CY1029" s="104"/>
      <c r="CZ1029" s="104"/>
      <c r="DA1029" s="104"/>
      <c r="DB1029" s="104"/>
      <c r="DC1029" s="104"/>
      <c r="DD1029" s="104"/>
      <c r="DE1029" s="104"/>
      <c r="DF1029" s="104"/>
      <c r="DG1029" s="104"/>
      <c r="DH1029" s="104"/>
      <c r="DI1029" s="104"/>
      <c r="DJ1029" s="104"/>
      <c r="DK1029" s="104"/>
      <c r="DL1029" s="104"/>
      <c r="DM1029" s="104"/>
      <c r="DN1029" s="104"/>
      <c r="DO1029" s="104"/>
      <c r="DP1029" s="104"/>
      <c r="DQ1029" s="104"/>
      <c r="DR1029" s="104"/>
      <c r="DS1029" s="104"/>
      <c r="DT1029" s="104"/>
      <c r="DU1029" s="104"/>
      <c r="DV1029" s="104"/>
      <c r="DW1029" s="104"/>
      <c r="DX1029" s="104"/>
      <c r="DY1029" s="104"/>
      <c r="DZ1029" s="104"/>
      <c r="EA1029" s="104"/>
      <c r="EB1029" s="104"/>
      <c r="EC1029" s="104"/>
      <c r="ED1029" s="104"/>
      <c r="EE1029" s="104"/>
      <c r="EF1029" s="104"/>
      <c r="EG1029" s="104"/>
      <c r="EH1029" s="104"/>
      <c r="EI1029" s="104"/>
      <c r="EJ1029" s="104"/>
      <c r="EK1029" s="104"/>
      <c r="EL1029" s="104"/>
      <c r="EM1029" s="104"/>
      <c r="EN1029" s="104"/>
      <c r="EO1029" s="104"/>
      <c r="EP1029" s="104"/>
      <c r="EQ1029" s="104"/>
      <c r="ER1029" s="104"/>
      <c r="ES1029" s="104"/>
      <c r="ET1029" s="104"/>
      <c r="EU1029" s="104"/>
      <c r="EV1029" s="104"/>
      <c r="EW1029" s="104"/>
      <c r="EX1029" s="104"/>
      <c r="EY1029" s="104"/>
      <c r="EZ1029" s="104"/>
      <c r="FA1029" s="104"/>
      <c r="FB1029" s="104"/>
      <c r="FC1029" s="104"/>
      <c r="FD1029" s="104"/>
      <c r="FE1029" s="104"/>
      <c r="FF1029" s="104"/>
      <c r="FG1029" s="104"/>
      <c r="FH1029" s="104"/>
      <c r="FI1029" s="104"/>
      <c r="FJ1029" s="104"/>
      <c r="FK1029" s="104"/>
      <c r="FL1029" s="104"/>
      <c r="FM1029" s="104"/>
      <c r="FN1029" s="104"/>
      <c r="FO1029" s="104"/>
      <c r="FP1029" s="104"/>
      <c r="FQ1029" s="104"/>
      <c r="FR1029" s="104"/>
      <c r="FS1029" s="104"/>
      <c r="FT1029" s="104"/>
      <c r="FU1029" s="104"/>
      <c r="FV1029" s="104"/>
      <c r="FW1029" s="104"/>
      <c r="FX1029" s="104"/>
      <c r="FY1029" s="104"/>
      <c r="FZ1029" s="104"/>
      <c r="GA1029" s="104"/>
      <c r="GB1029" s="104"/>
      <c r="GC1029" s="104"/>
      <c r="GD1029" s="104"/>
      <c r="GE1029" s="104"/>
      <c r="GF1029" s="104"/>
      <c r="GG1029" s="104"/>
      <c r="GH1029" s="104"/>
      <c r="GI1029" s="104"/>
      <c r="GJ1029" s="104"/>
      <c r="GK1029" s="104"/>
      <c r="GL1029" s="104"/>
      <c r="GM1029" s="104"/>
      <c r="GN1029" s="104"/>
      <c r="GO1029" s="104"/>
      <c r="GP1029" s="104"/>
      <c r="GQ1029" s="104"/>
      <c r="GR1029" s="104"/>
      <c r="GS1029" s="104"/>
      <c r="GT1029" s="104"/>
    </row>
    <row r="1030" spans="8:202" s="6" customFormat="1">
      <c r="H1030" s="104"/>
      <c r="I1030" s="104"/>
      <c r="J1030" s="104"/>
      <c r="K1030" s="104"/>
      <c r="L1030" s="104"/>
      <c r="M1030" s="104"/>
      <c r="N1030" s="104"/>
      <c r="O1030" s="104"/>
      <c r="P1030" s="104"/>
      <c r="Q1030" s="104"/>
      <c r="R1030" s="104"/>
      <c r="S1030" s="104"/>
      <c r="T1030" s="104"/>
      <c r="U1030" s="104"/>
      <c r="V1030" s="104"/>
      <c r="W1030" s="104"/>
      <c r="X1030" s="104"/>
      <c r="Y1030" s="104"/>
      <c r="Z1030" s="104"/>
      <c r="AA1030" s="104"/>
      <c r="AB1030" s="104"/>
      <c r="AC1030" s="104"/>
      <c r="AD1030" s="104"/>
      <c r="AE1030" s="104"/>
      <c r="AF1030" s="104"/>
      <c r="AG1030" s="104"/>
      <c r="AH1030" s="104"/>
      <c r="AI1030" s="104"/>
      <c r="AJ1030" s="104"/>
      <c r="AK1030" s="104"/>
      <c r="AL1030" s="104"/>
      <c r="AM1030" s="104"/>
      <c r="AN1030" s="104"/>
      <c r="AO1030" s="104"/>
      <c r="AP1030" s="104"/>
      <c r="AQ1030" s="104"/>
      <c r="AR1030" s="104"/>
      <c r="AS1030" s="104"/>
      <c r="AT1030" s="104"/>
      <c r="AU1030" s="104"/>
      <c r="AV1030" s="104"/>
      <c r="AW1030" s="104"/>
      <c r="AX1030" s="104"/>
      <c r="AY1030" s="104"/>
      <c r="AZ1030" s="104"/>
      <c r="BA1030" s="104"/>
      <c r="BB1030" s="104"/>
      <c r="BC1030" s="104"/>
      <c r="BD1030" s="104"/>
      <c r="BE1030" s="104"/>
      <c r="BF1030" s="104"/>
      <c r="BG1030" s="104"/>
      <c r="BH1030" s="104"/>
      <c r="BI1030" s="104"/>
      <c r="BJ1030" s="104"/>
      <c r="BK1030" s="104"/>
      <c r="BL1030" s="104"/>
      <c r="BM1030" s="104"/>
      <c r="BN1030" s="104"/>
      <c r="BO1030" s="104"/>
      <c r="BP1030" s="104"/>
      <c r="BQ1030" s="104"/>
      <c r="BR1030" s="104"/>
      <c r="BS1030" s="104"/>
      <c r="BT1030" s="104"/>
      <c r="BU1030" s="104"/>
      <c r="BV1030" s="104"/>
      <c r="BW1030" s="104"/>
      <c r="BX1030" s="104"/>
      <c r="BY1030" s="104"/>
      <c r="BZ1030" s="104"/>
      <c r="CA1030" s="104"/>
      <c r="CB1030" s="104"/>
      <c r="CC1030" s="104"/>
      <c r="CD1030" s="104"/>
      <c r="CE1030" s="104"/>
      <c r="CF1030" s="104"/>
      <c r="CG1030" s="104"/>
      <c r="CH1030" s="104"/>
      <c r="CI1030" s="104"/>
      <c r="CJ1030" s="104"/>
      <c r="CK1030" s="104"/>
      <c r="CL1030" s="104"/>
      <c r="CM1030" s="104"/>
      <c r="CN1030" s="104"/>
      <c r="CO1030" s="104"/>
      <c r="CP1030" s="104"/>
      <c r="CQ1030" s="104"/>
      <c r="CR1030" s="104"/>
      <c r="CS1030" s="104"/>
      <c r="CT1030" s="104"/>
      <c r="CU1030" s="104"/>
      <c r="CV1030" s="104"/>
      <c r="CW1030" s="104"/>
      <c r="CX1030" s="104"/>
      <c r="CY1030" s="104"/>
      <c r="CZ1030" s="104"/>
      <c r="DA1030" s="104"/>
      <c r="DB1030" s="104"/>
      <c r="DC1030" s="104"/>
      <c r="DD1030" s="104"/>
      <c r="DE1030" s="104"/>
      <c r="DF1030" s="104"/>
      <c r="DG1030" s="104"/>
      <c r="DH1030" s="104"/>
      <c r="DI1030" s="104"/>
      <c r="DJ1030" s="104"/>
      <c r="DK1030" s="104"/>
      <c r="DL1030" s="104"/>
      <c r="DM1030" s="104"/>
      <c r="DN1030" s="104"/>
      <c r="DO1030" s="104"/>
      <c r="DP1030" s="104"/>
      <c r="DQ1030" s="104"/>
      <c r="DR1030" s="104"/>
      <c r="DS1030" s="104"/>
      <c r="DT1030" s="104"/>
      <c r="DU1030" s="104"/>
      <c r="DV1030" s="104"/>
      <c r="DW1030" s="104"/>
      <c r="DX1030" s="104"/>
      <c r="DY1030" s="104"/>
      <c r="DZ1030" s="104"/>
      <c r="EA1030" s="104"/>
      <c r="EB1030" s="104"/>
      <c r="EC1030" s="104"/>
      <c r="ED1030" s="104"/>
      <c r="EE1030" s="104"/>
      <c r="EF1030" s="104"/>
      <c r="EG1030" s="104"/>
      <c r="EH1030" s="104"/>
      <c r="EI1030" s="104"/>
      <c r="EJ1030" s="104"/>
      <c r="EK1030" s="104"/>
      <c r="EL1030" s="104"/>
      <c r="EM1030" s="104"/>
      <c r="EN1030" s="104"/>
      <c r="EO1030" s="104"/>
      <c r="EP1030" s="104"/>
      <c r="EQ1030" s="104"/>
      <c r="ER1030" s="104"/>
      <c r="ES1030" s="104"/>
      <c r="ET1030" s="104"/>
      <c r="EU1030" s="104"/>
      <c r="EV1030" s="104"/>
      <c r="EW1030" s="104"/>
      <c r="EX1030" s="104"/>
      <c r="EY1030" s="104"/>
      <c r="EZ1030" s="104"/>
      <c r="FA1030" s="104"/>
      <c r="FB1030" s="104"/>
      <c r="FC1030" s="104"/>
      <c r="FD1030" s="104"/>
      <c r="FE1030" s="104"/>
      <c r="FF1030" s="104"/>
      <c r="FG1030" s="104"/>
      <c r="FH1030" s="104"/>
      <c r="FI1030" s="104"/>
      <c r="FJ1030" s="104"/>
      <c r="FK1030" s="104"/>
      <c r="FL1030" s="104"/>
      <c r="FM1030" s="104"/>
      <c r="FN1030" s="104"/>
      <c r="FO1030" s="104"/>
      <c r="FP1030" s="104"/>
      <c r="FQ1030" s="104"/>
      <c r="FR1030" s="104"/>
      <c r="FS1030" s="104"/>
      <c r="FT1030" s="104"/>
      <c r="FU1030" s="104"/>
      <c r="FV1030" s="104"/>
      <c r="FW1030" s="104"/>
      <c r="FX1030" s="104"/>
      <c r="FY1030" s="104"/>
      <c r="FZ1030" s="104"/>
      <c r="GA1030" s="104"/>
      <c r="GB1030" s="104"/>
      <c r="GC1030" s="104"/>
      <c r="GD1030" s="104"/>
      <c r="GE1030" s="104"/>
      <c r="GF1030" s="104"/>
      <c r="GG1030" s="104"/>
      <c r="GH1030" s="104"/>
      <c r="GI1030" s="104"/>
      <c r="GJ1030" s="104"/>
      <c r="GK1030" s="104"/>
      <c r="GL1030" s="104"/>
      <c r="GM1030" s="104"/>
      <c r="GN1030" s="104"/>
      <c r="GO1030" s="104"/>
      <c r="GP1030" s="104"/>
      <c r="GQ1030" s="104"/>
      <c r="GR1030" s="104"/>
      <c r="GS1030" s="104"/>
      <c r="GT1030" s="104"/>
    </row>
    <row r="1031" spans="8:202" s="6" customFormat="1">
      <c r="H1031" s="104"/>
      <c r="I1031" s="104"/>
      <c r="J1031" s="104"/>
      <c r="K1031" s="104"/>
      <c r="L1031" s="104"/>
      <c r="M1031" s="104"/>
      <c r="N1031" s="104"/>
      <c r="O1031" s="104"/>
      <c r="P1031" s="104"/>
      <c r="Q1031" s="104"/>
      <c r="R1031" s="104"/>
      <c r="S1031" s="104"/>
      <c r="T1031" s="104"/>
      <c r="U1031" s="104"/>
      <c r="V1031" s="104"/>
      <c r="W1031" s="104"/>
      <c r="X1031" s="104"/>
      <c r="Y1031" s="104"/>
      <c r="Z1031" s="104"/>
      <c r="AA1031" s="104"/>
      <c r="AB1031" s="104"/>
      <c r="AC1031" s="104"/>
      <c r="AD1031" s="104"/>
      <c r="AE1031" s="104"/>
      <c r="AF1031" s="104"/>
      <c r="AG1031" s="104"/>
      <c r="AH1031" s="104"/>
      <c r="AI1031" s="104"/>
      <c r="AJ1031" s="104"/>
      <c r="AK1031" s="104"/>
      <c r="AL1031" s="104"/>
      <c r="AM1031" s="104"/>
      <c r="AN1031" s="104"/>
      <c r="AO1031" s="104"/>
      <c r="AP1031" s="104"/>
      <c r="AQ1031" s="104"/>
      <c r="AR1031" s="104"/>
      <c r="AS1031" s="104"/>
      <c r="AT1031" s="104"/>
      <c r="AU1031" s="104"/>
      <c r="AV1031" s="104"/>
      <c r="AW1031" s="104"/>
      <c r="AX1031" s="104"/>
      <c r="AY1031" s="104"/>
      <c r="AZ1031" s="104"/>
      <c r="BA1031" s="104"/>
      <c r="BB1031" s="104"/>
      <c r="BC1031" s="104"/>
      <c r="BD1031" s="104"/>
      <c r="BE1031" s="104"/>
      <c r="BF1031" s="104"/>
      <c r="BG1031" s="104"/>
      <c r="BH1031" s="104"/>
      <c r="BI1031" s="104"/>
      <c r="BJ1031" s="104"/>
      <c r="BK1031" s="104"/>
      <c r="BL1031" s="104"/>
      <c r="BM1031" s="104"/>
      <c r="BN1031" s="104"/>
      <c r="BO1031" s="104"/>
      <c r="BP1031" s="104"/>
      <c r="BQ1031" s="104"/>
      <c r="BR1031" s="104"/>
      <c r="BS1031" s="104"/>
      <c r="BT1031" s="104"/>
      <c r="BU1031" s="104"/>
      <c r="BV1031" s="104"/>
      <c r="BW1031" s="104"/>
      <c r="BX1031" s="104"/>
      <c r="BY1031" s="104"/>
      <c r="BZ1031" s="104"/>
      <c r="CA1031" s="104"/>
      <c r="CB1031" s="104"/>
      <c r="CC1031" s="104"/>
      <c r="CD1031" s="104"/>
      <c r="CE1031" s="104"/>
      <c r="CF1031" s="104"/>
      <c r="CG1031" s="104"/>
      <c r="CH1031" s="104"/>
      <c r="CI1031" s="104"/>
      <c r="CJ1031" s="104"/>
      <c r="CK1031" s="104"/>
      <c r="CL1031" s="104"/>
      <c r="CM1031" s="104"/>
      <c r="CN1031" s="104"/>
      <c r="CO1031" s="104"/>
      <c r="CP1031" s="104"/>
      <c r="CQ1031" s="104"/>
      <c r="CR1031" s="104"/>
      <c r="CS1031" s="104"/>
      <c r="CT1031" s="104"/>
      <c r="CU1031" s="104"/>
      <c r="CV1031" s="104"/>
      <c r="CW1031" s="104"/>
      <c r="CX1031" s="104"/>
      <c r="CY1031" s="104"/>
      <c r="CZ1031" s="104"/>
      <c r="DA1031" s="104"/>
      <c r="DB1031" s="104"/>
      <c r="DC1031" s="104"/>
      <c r="DD1031" s="104"/>
      <c r="DE1031" s="104"/>
      <c r="DF1031" s="104"/>
      <c r="DG1031" s="104"/>
      <c r="DH1031" s="104"/>
      <c r="DI1031" s="104"/>
      <c r="DJ1031" s="104"/>
      <c r="DK1031" s="104"/>
      <c r="DL1031" s="104"/>
      <c r="DM1031" s="104"/>
      <c r="DN1031" s="104"/>
      <c r="DO1031" s="104"/>
      <c r="DP1031" s="104"/>
      <c r="DQ1031" s="104"/>
      <c r="DR1031" s="104"/>
      <c r="DS1031" s="104"/>
      <c r="DT1031" s="104"/>
      <c r="DU1031" s="104"/>
      <c r="DV1031" s="104"/>
      <c r="DW1031" s="104"/>
      <c r="DX1031" s="104"/>
      <c r="DY1031" s="104"/>
      <c r="DZ1031" s="104"/>
      <c r="EA1031" s="104"/>
      <c r="EB1031" s="104"/>
      <c r="EC1031" s="104"/>
      <c r="ED1031" s="104"/>
      <c r="EE1031" s="104"/>
      <c r="EF1031" s="104"/>
      <c r="EG1031" s="104"/>
      <c r="EH1031" s="104"/>
      <c r="EI1031" s="104"/>
      <c r="EJ1031" s="104"/>
      <c r="EK1031" s="104"/>
      <c r="EL1031" s="104"/>
      <c r="EM1031" s="104"/>
      <c r="EN1031" s="104"/>
      <c r="EO1031" s="104"/>
      <c r="EP1031" s="104"/>
      <c r="EQ1031" s="104"/>
      <c r="ER1031" s="104"/>
      <c r="ES1031" s="104"/>
      <c r="ET1031" s="104"/>
      <c r="EU1031" s="104"/>
      <c r="EV1031" s="104"/>
      <c r="EW1031" s="104"/>
      <c r="EX1031" s="104"/>
      <c r="EY1031" s="104"/>
      <c r="EZ1031" s="104"/>
      <c r="FA1031" s="104"/>
      <c r="FB1031" s="104"/>
      <c r="FC1031" s="104"/>
      <c r="FD1031" s="104"/>
      <c r="FE1031" s="104"/>
      <c r="FF1031" s="104"/>
      <c r="FG1031" s="104"/>
      <c r="FH1031" s="104"/>
      <c r="FI1031" s="104"/>
      <c r="FJ1031" s="104"/>
      <c r="FK1031" s="104"/>
      <c r="FL1031" s="104"/>
      <c r="FM1031" s="104"/>
      <c r="FN1031" s="104"/>
      <c r="FO1031" s="104"/>
      <c r="FP1031" s="104"/>
      <c r="FQ1031" s="104"/>
      <c r="FR1031" s="104"/>
      <c r="FS1031" s="104"/>
      <c r="FT1031" s="104"/>
      <c r="FU1031" s="104"/>
      <c r="FV1031" s="104"/>
      <c r="FW1031" s="104"/>
      <c r="FX1031" s="104"/>
      <c r="FY1031" s="104"/>
      <c r="FZ1031" s="104"/>
      <c r="GA1031" s="104"/>
      <c r="GB1031" s="104"/>
      <c r="GC1031" s="104"/>
      <c r="GD1031" s="104"/>
      <c r="GE1031" s="104"/>
      <c r="GF1031" s="104"/>
      <c r="GG1031" s="104"/>
      <c r="GH1031" s="104"/>
      <c r="GI1031" s="104"/>
      <c r="GJ1031" s="104"/>
      <c r="GK1031" s="104"/>
      <c r="GL1031" s="104"/>
      <c r="GM1031" s="104"/>
      <c r="GN1031" s="104"/>
      <c r="GO1031" s="104"/>
      <c r="GP1031" s="104"/>
      <c r="GQ1031" s="104"/>
      <c r="GR1031" s="104"/>
      <c r="GS1031" s="104"/>
      <c r="GT1031" s="104"/>
    </row>
    <row r="1032" spans="8:202" s="6" customFormat="1">
      <c r="H1032" s="104"/>
      <c r="I1032" s="104"/>
      <c r="J1032" s="104"/>
      <c r="K1032" s="104"/>
      <c r="L1032" s="104"/>
      <c r="M1032" s="104"/>
      <c r="N1032" s="104"/>
      <c r="O1032" s="104"/>
      <c r="P1032" s="104"/>
      <c r="Q1032" s="104"/>
      <c r="R1032" s="104"/>
      <c r="S1032" s="104"/>
      <c r="T1032" s="104"/>
      <c r="U1032" s="104"/>
      <c r="V1032" s="104"/>
      <c r="W1032" s="104"/>
      <c r="X1032" s="104"/>
      <c r="Y1032" s="104"/>
      <c r="Z1032" s="104"/>
      <c r="AA1032" s="104"/>
      <c r="AB1032" s="104"/>
      <c r="AC1032" s="104"/>
      <c r="AD1032" s="104"/>
      <c r="AE1032" s="104"/>
      <c r="AF1032" s="104"/>
      <c r="AG1032" s="104"/>
      <c r="AH1032" s="104"/>
      <c r="AI1032" s="104"/>
      <c r="AJ1032" s="104"/>
      <c r="AK1032" s="104"/>
      <c r="AL1032" s="104"/>
      <c r="AM1032" s="104"/>
      <c r="AN1032" s="104"/>
      <c r="AO1032" s="104"/>
      <c r="AP1032" s="104"/>
      <c r="AQ1032" s="104"/>
      <c r="AR1032" s="104"/>
      <c r="AS1032" s="104"/>
      <c r="AT1032" s="104"/>
      <c r="AU1032" s="104"/>
      <c r="AV1032" s="104"/>
      <c r="AW1032" s="104"/>
      <c r="AX1032" s="104"/>
      <c r="AY1032" s="104"/>
      <c r="AZ1032" s="104"/>
      <c r="BA1032" s="104"/>
      <c r="BB1032" s="104"/>
      <c r="BC1032" s="104"/>
      <c r="BD1032" s="104"/>
      <c r="BE1032" s="104"/>
      <c r="BF1032" s="104"/>
      <c r="BG1032" s="104"/>
      <c r="BH1032" s="104"/>
      <c r="BI1032" s="104"/>
      <c r="BJ1032" s="104"/>
      <c r="BK1032" s="104"/>
      <c r="BL1032" s="104"/>
      <c r="BM1032" s="104"/>
      <c r="BN1032" s="104"/>
      <c r="BO1032" s="104"/>
      <c r="BP1032" s="104"/>
      <c r="BQ1032" s="104"/>
      <c r="BR1032" s="104"/>
      <c r="BS1032" s="104"/>
      <c r="BT1032" s="104"/>
      <c r="BU1032" s="104"/>
      <c r="BV1032" s="104"/>
      <c r="BW1032" s="104"/>
      <c r="BX1032" s="104"/>
      <c r="BY1032" s="104"/>
      <c r="BZ1032" s="104"/>
      <c r="CA1032" s="104"/>
      <c r="CB1032" s="104"/>
      <c r="CC1032" s="104"/>
      <c r="CD1032" s="104"/>
      <c r="CE1032" s="104"/>
      <c r="CF1032" s="104"/>
      <c r="CG1032" s="104"/>
      <c r="CH1032" s="104"/>
      <c r="CI1032" s="104"/>
      <c r="CJ1032" s="104"/>
      <c r="CK1032" s="104"/>
      <c r="CL1032" s="104"/>
      <c r="CM1032" s="104"/>
      <c r="CN1032" s="104"/>
      <c r="CO1032" s="104"/>
      <c r="CP1032" s="104"/>
      <c r="CQ1032" s="104"/>
      <c r="CR1032" s="104"/>
      <c r="CS1032" s="104"/>
      <c r="CT1032" s="104"/>
      <c r="CU1032" s="104"/>
      <c r="CV1032" s="104"/>
      <c r="CW1032" s="104"/>
      <c r="CX1032" s="104"/>
      <c r="CY1032" s="104"/>
      <c r="CZ1032" s="104"/>
      <c r="DA1032" s="104"/>
      <c r="DB1032" s="104"/>
      <c r="DC1032" s="104"/>
      <c r="DD1032" s="104"/>
      <c r="DE1032" s="104"/>
      <c r="DF1032" s="104"/>
      <c r="DG1032" s="104"/>
      <c r="DH1032" s="104"/>
      <c r="DI1032" s="104"/>
      <c r="DJ1032" s="104"/>
      <c r="DK1032" s="104"/>
      <c r="DL1032" s="104"/>
      <c r="DM1032" s="104"/>
      <c r="DN1032" s="104"/>
      <c r="DO1032" s="104"/>
      <c r="DP1032" s="104"/>
      <c r="DQ1032" s="104"/>
      <c r="DR1032" s="104"/>
      <c r="DS1032" s="104"/>
      <c r="DT1032" s="104"/>
      <c r="DU1032" s="104"/>
      <c r="DV1032" s="104"/>
      <c r="DW1032" s="104"/>
      <c r="DX1032" s="104"/>
      <c r="DY1032" s="104"/>
      <c r="DZ1032" s="104"/>
      <c r="EA1032" s="104"/>
      <c r="EB1032" s="104"/>
      <c r="EC1032" s="104"/>
      <c r="ED1032" s="104"/>
      <c r="EE1032" s="104"/>
      <c r="EF1032" s="104"/>
      <c r="EG1032" s="104"/>
      <c r="EH1032" s="104"/>
      <c r="EI1032" s="104"/>
      <c r="EJ1032" s="104"/>
      <c r="EK1032" s="104"/>
      <c r="EL1032" s="104"/>
      <c r="EM1032" s="104"/>
      <c r="EN1032" s="104"/>
      <c r="EO1032" s="104"/>
      <c r="EP1032" s="104"/>
      <c r="EQ1032" s="104"/>
      <c r="ER1032" s="104"/>
      <c r="ES1032" s="104"/>
      <c r="ET1032" s="104"/>
      <c r="EU1032" s="104"/>
      <c r="EV1032" s="104"/>
      <c r="EW1032" s="104"/>
      <c r="EX1032" s="104"/>
      <c r="EY1032" s="104"/>
      <c r="EZ1032" s="104"/>
      <c r="FA1032" s="104"/>
      <c r="FB1032" s="104"/>
      <c r="FC1032" s="104"/>
      <c r="FD1032" s="104"/>
      <c r="FE1032" s="104"/>
      <c r="FF1032" s="104"/>
      <c r="FG1032" s="104"/>
      <c r="FH1032" s="104"/>
      <c r="FI1032" s="104"/>
      <c r="FJ1032" s="104"/>
      <c r="FK1032" s="104"/>
      <c r="FL1032" s="104"/>
      <c r="FM1032" s="104"/>
      <c r="FN1032" s="104"/>
      <c r="FO1032" s="104"/>
      <c r="FP1032" s="104"/>
      <c r="FQ1032" s="104"/>
      <c r="FR1032" s="104"/>
      <c r="FS1032" s="104"/>
      <c r="FT1032" s="104"/>
      <c r="FU1032" s="104"/>
      <c r="FV1032" s="104"/>
      <c r="FW1032" s="104"/>
      <c r="FX1032" s="104"/>
      <c r="FY1032" s="104"/>
      <c r="FZ1032" s="104"/>
      <c r="GA1032" s="104"/>
      <c r="GB1032" s="104"/>
      <c r="GC1032" s="104"/>
      <c r="GD1032" s="104"/>
      <c r="GE1032" s="104"/>
      <c r="GF1032" s="104"/>
      <c r="GG1032" s="104"/>
      <c r="GH1032" s="104"/>
      <c r="GI1032" s="104"/>
      <c r="GJ1032" s="104"/>
      <c r="GK1032" s="104"/>
      <c r="GL1032" s="104"/>
      <c r="GM1032" s="104"/>
      <c r="GN1032" s="104"/>
      <c r="GO1032" s="104"/>
      <c r="GP1032" s="104"/>
      <c r="GQ1032" s="104"/>
      <c r="GR1032" s="104"/>
      <c r="GS1032" s="104"/>
      <c r="GT1032" s="104"/>
    </row>
    <row r="1033" spans="8:202" s="6" customFormat="1">
      <c r="H1033" s="104"/>
      <c r="I1033" s="104"/>
      <c r="J1033" s="104"/>
      <c r="K1033" s="104"/>
      <c r="L1033" s="104"/>
      <c r="M1033" s="104"/>
      <c r="N1033" s="104"/>
      <c r="O1033" s="104"/>
      <c r="P1033" s="104"/>
      <c r="Q1033" s="104"/>
      <c r="R1033" s="104"/>
      <c r="S1033" s="104"/>
      <c r="T1033" s="104"/>
      <c r="U1033" s="104"/>
      <c r="V1033" s="104"/>
      <c r="W1033" s="104"/>
      <c r="X1033" s="104"/>
      <c r="Y1033" s="104"/>
      <c r="Z1033" s="104"/>
      <c r="AA1033" s="104"/>
      <c r="AB1033" s="104"/>
      <c r="AC1033" s="104"/>
      <c r="AD1033" s="104"/>
      <c r="AE1033" s="104"/>
      <c r="AF1033" s="104"/>
      <c r="AG1033" s="104"/>
      <c r="AH1033" s="104"/>
      <c r="AI1033" s="104"/>
      <c r="AJ1033" s="104"/>
      <c r="AK1033" s="104"/>
      <c r="AL1033" s="104"/>
      <c r="AM1033" s="104"/>
      <c r="AN1033" s="104"/>
      <c r="AO1033" s="104"/>
      <c r="AP1033" s="104"/>
      <c r="AQ1033" s="104"/>
      <c r="AR1033" s="104"/>
      <c r="AS1033" s="104"/>
      <c r="AT1033" s="104"/>
      <c r="AU1033" s="104"/>
      <c r="AV1033" s="104"/>
      <c r="AW1033" s="104"/>
      <c r="AX1033" s="104"/>
      <c r="AY1033" s="104"/>
      <c r="AZ1033" s="104"/>
      <c r="BA1033" s="104"/>
      <c r="BB1033" s="104"/>
      <c r="BC1033" s="104"/>
      <c r="BD1033" s="104"/>
      <c r="BE1033" s="104"/>
      <c r="BF1033" s="104"/>
      <c r="BG1033" s="104"/>
      <c r="BH1033" s="104"/>
      <c r="BI1033" s="104"/>
      <c r="BJ1033" s="104"/>
      <c r="BK1033" s="104"/>
      <c r="BL1033" s="104"/>
      <c r="BM1033" s="104"/>
      <c r="BN1033" s="104"/>
      <c r="BO1033" s="104"/>
      <c r="BP1033" s="104"/>
      <c r="BQ1033" s="104"/>
      <c r="BR1033" s="104"/>
      <c r="BS1033" s="104"/>
      <c r="BT1033" s="104"/>
      <c r="BU1033" s="104"/>
      <c r="BV1033" s="104"/>
      <c r="BW1033" s="104"/>
      <c r="BX1033" s="104"/>
      <c r="BY1033" s="104"/>
      <c r="BZ1033" s="104"/>
      <c r="CA1033" s="104"/>
      <c r="CB1033" s="104"/>
      <c r="CC1033" s="104"/>
      <c r="CD1033" s="104"/>
      <c r="CE1033" s="104"/>
      <c r="CF1033" s="104"/>
      <c r="CG1033" s="104"/>
      <c r="CH1033" s="104"/>
      <c r="CI1033" s="104"/>
      <c r="CJ1033" s="104"/>
      <c r="CK1033" s="104"/>
      <c r="CL1033" s="104"/>
      <c r="CM1033" s="104"/>
      <c r="CN1033" s="104"/>
      <c r="CO1033" s="104"/>
      <c r="CP1033" s="104"/>
      <c r="CQ1033" s="104"/>
      <c r="CR1033" s="104"/>
      <c r="CS1033" s="104"/>
      <c r="CT1033" s="104"/>
      <c r="CU1033" s="104"/>
      <c r="CV1033" s="104"/>
      <c r="CW1033" s="104"/>
      <c r="CX1033" s="104"/>
      <c r="CY1033" s="104"/>
      <c r="CZ1033" s="104"/>
      <c r="DA1033" s="104"/>
      <c r="DB1033" s="104"/>
      <c r="DC1033" s="104"/>
      <c r="DD1033" s="104"/>
      <c r="DE1033" s="104"/>
      <c r="DF1033" s="104"/>
      <c r="DG1033" s="104"/>
      <c r="DH1033" s="104"/>
      <c r="DI1033" s="104"/>
      <c r="DJ1033" s="104"/>
      <c r="DK1033" s="104"/>
      <c r="DL1033" s="104"/>
      <c r="DM1033" s="104"/>
      <c r="DN1033" s="104"/>
      <c r="DO1033" s="104"/>
      <c r="DP1033" s="104"/>
      <c r="DQ1033" s="104"/>
      <c r="DR1033" s="104"/>
      <c r="DS1033" s="104"/>
      <c r="DT1033" s="104"/>
      <c r="DU1033" s="104"/>
      <c r="DV1033" s="104"/>
      <c r="DW1033" s="104"/>
      <c r="DX1033" s="104"/>
      <c r="DY1033" s="104"/>
      <c r="DZ1033" s="104"/>
      <c r="EA1033" s="104"/>
      <c r="EB1033" s="104"/>
      <c r="EC1033" s="104"/>
      <c r="ED1033" s="104"/>
      <c r="EE1033" s="104"/>
      <c r="EF1033" s="104"/>
      <c r="EG1033" s="104"/>
      <c r="EH1033" s="104"/>
      <c r="EI1033" s="104"/>
      <c r="EJ1033" s="104"/>
      <c r="EK1033" s="104"/>
      <c r="EL1033" s="104"/>
      <c r="EM1033" s="104"/>
      <c r="EN1033" s="104"/>
      <c r="EO1033" s="104"/>
      <c r="EP1033" s="104"/>
      <c r="EQ1033" s="104"/>
      <c r="ER1033" s="104"/>
      <c r="ES1033" s="104"/>
      <c r="ET1033" s="104"/>
      <c r="EU1033" s="104"/>
      <c r="EV1033" s="104"/>
      <c r="EW1033" s="104"/>
      <c r="EX1033" s="104"/>
      <c r="EY1033" s="104"/>
      <c r="EZ1033" s="104"/>
      <c r="FA1033" s="104"/>
      <c r="FB1033" s="104"/>
      <c r="FC1033" s="104"/>
      <c r="FD1033" s="104"/>
      <c r="FE1033" s="104"/>
      <c r="FF1033" s="104"/>
      <c r="FG1033" s="104"/>
      <c r="FH1033" s="104"/>
      <c r="FI1033" s="104"/>
      <c r="FJ1033" s="104"/>
      <c r="FK1033" s="104"/>
      <c r="FL1033" s="104"/>
      <c r="FM1033" s="104"/>
      <c r="FN1033" s="104"/>
      <c r="FO1033" s="104"/>
      <c r="FP1033" s="104"/>
      <c r="FQ1033" s="104"/>
      <c r="FR1033" s="104"/>
      <c r="FS1033" s="104"/>
      <c r="FT1033" s="104"/>
      <c r="FU1033" s="104"/>
      <c r="FV1033" s="104"/>
      <c r="FW1033" s="104"/>
      <c r="FX1033" s="104"/>
      <c r="FY1033" s="104"/>
      <c r="FZ1033" s="104"/>
      <c r="GA1033" s="104"/>
      <c r="GB1033" s="104"/>
      <c r="GC1033" s="104"/>
      <c r="GD1033" s="104"/>
      <c r="GE1033" s="104"/>
      <c r="GF1033" s="104"/>
      <c r="GG1033" s="104"/>
      <c r="GH1033" s="104"/>
      <c r="GI1033" s="104"/>
      <c r="GJ1033" s="104"/>
      <c r="GK1033" s="104"/>
      <c r="GL1033" s="104"/>
      <c r="GM1033" s="104"/>
      <c r="GN1033" s="104"/>
      <c r="GO1033" s="104"/>
      <c r="GP1033" s="104"/>
      <c r="GQ1033" s="104"/>
      <c r="GR1033" s="104"/>
      <c r="GS1033" s="104"/>
      <c r="GT1033" s="104"/>
    </row>
    <row r="1034" spans="8:202" s="6" customFormat="1">
      <c r="H1034" s="104"/>
      <c r="I1034" s="104"/>
      <c r="J1034" s="104"/>
      <c r="K1034" s="104"/>
      <c r="L1034" s="104"/>
      <c r="M1034" s="104"/>
      <c r="N1034" s="104"/>
      <c r="O1034" s="104"/>
      <c r="P1034" s="104"/>
      <c r="Q1034" s="104"/>
      <c r="R1034" s="104"/>
      <c r="S1034" s="104"/>
      <c r="T1034" s="104"/>
      <c r="U1034" s="104"/>
      <c r="V1034" s="104"/>
      <c r="W1034" s="104"/>
      <c r="X1034" s="104"/>
      <c r="Y1034" s="104"/>
      <c r="Z1034" s="104"/>
      <c r="AA1034" s="104"/>
      <c r="AB1034" s="104"/>
      <c r="AC1034" s="104"/>
      <c r="AD1034" s="104"/>
      <c r="AE1034" s="104"/>
      <c r="AF1034" s="104"/>
      <c r="AG1034" s="104"/>
      <c r="AH1034" s="104"/>
      <c r="AI1034" s="104"/>
      <c r="AJ1034" s="104"/>
      <c r="AK1034" s="104"/>
      <c r="AL1034" s="104"/>
      <c r="AM1034" s="104"/>
      <c r="AN1034" s="104"/>
      <c r="AO1034" s="104"/>
      <c r="AP1034" s="104"/>
      <c r="AQ1034" s="104"/>
      <c r="AR1034" s="104"/>
      <c r="AS1034" s="104"/>
      <c r="AT1034" s="104"/>
      <c r="AU1034" s="104"/>
      <c r="AV1034" s="104"/>
      <c r="AW1034" s="104"/>
      <c r="AX1034" s="104"/>
      <c r="AY1034" s="104"/>
      <c r="AZ1034" s="104"/>
      <c r="BA1034" s="104"/>
      <c r="BB1034" s="104"/>
      <c r="BC1034" s="104"/>
      <c r="BD1034" s="104"/>
      <c r="BE1034" s="104"/>
      <c r="BF1034" s="104"/>
      <c r="BG1034" s="104"/>
      <c r="BH1034" s="104"/>
      <c r="BI1034" s="104"/>
      <c r="BJ1034" s="104"/>
      <c r="BK1034" s="104"/>
      <c r="BL1034" s="104"/>
      <c r="BM1034" s="104"/>
      <c r="BN1034" s="104"/>
      <c r="BO1034" s="104"/>
      <c r="BP1034" s="104"/>
      <c r="BQ1034" s="104"/>
      <c r="BR1034" s="104"/>
      <c r="BS1034" s="104"/>
      <c r="BT1034" s="104"/>
      <c r="BU1034" s="104"/>
      <c r="BV1034" s="104"/>
      <c r="BW1034" s="104"/>
      <c r="BX1034" s="104"/>
      <c r="BY1034" s="104"/>
      <c r="BZ1034" s="104"/>
      <c r="CA1034" s="104"/>
      <c r="CB1034" s="104"/>
      <c r="CC1034" s="104"/>
      <c r="CD1034" s="104"/>
      <c r="CE1034" s="104"/>
      <c r="CF1034" s="104"/>
      <c r="CG1034" s="104"/>
      <c r="CH1034" s="104"/>
      <c r="CI1034" s="104"/>
      <c r="CJ1034" s="104"/>
      <c r="CK1034" s="104"/>
      <c r="CL1034" s="104"/>
      <c r="CM1034" s="104"/>
      <c r="CN1034" s="104"/>
      <c r="CO1034" s="104"/>
      <c r="CP1034" s="104"/>
      <c r="CQ1034" s="104"/>
      <c r="CR1034" s="104"/>
      <c r="CS1034" s="104"/>
      <c r="CT1034" s="104"/>
      <c r="CU1034" s="104"/>
      <c r="CV1034" s="104"/>
      <c r="CW1034" s="104"/>
      <c r="CX1034" s="104"/>
      <c r="CY1034" s="104"/>
      <c r="CZ1034" s="104"/>
      <c r="DA1034" s="104"/>
      <c r="DB1034" s="104"/>
      <c r="DC1034" s="104"/>
      <c r="DD1034" s="104"/>
      <c r="DE1034" s="104"/>
      <c r="DF1034" s="104"/>
      <c r="DG1034" s="104"/>
      <c r="DH1034" s="104"/>
      <c r="DI1034" s="104"/>
      <c r="DJ1034" s="104"/>
      <c r="DK1034" s="104"/>
      <c r="DL1034" s="104"/>
      <c r="DM1034" s="104"/>
      <c r="DN1034" s="104"/>
      <c r="DO1034" s="104"/>
      <c r="DP1034" s="104"/>
      <c r="DQ1034" s="104"/>
      <c r="DR1034" s="104"/>
      <c r="DS1034" s="104"/>
      <c r="DT1034" s="104"/>
      <c r="DU1034" s="104"/>
      <c r="DV1034" s="104"/>
      <c r="DW1034" s="104"/>
      <c r="DX1034" s="104"/>
      <c r="DY1034" s="104"/>
      <c r="DZ1034" s="104"/>
      <c r="EA1034" s="104"/>
      <c r="EB1034" s="104"/>
      <c r="EC1034" s="104"/>
      <c r="ED1034" s="104"/>
      <c r="EE1034" s="104"/>
      <c r="EF1034" s="104"/>
      <c r="EG1034" s="104"/>
      <c r="EH1034" s="104"/>
      <c r="EI1034" s="104"/>
      <c r="EJ1034" s="104"/>
      <c r="EK1034" s="104"/>
      <c r="EL1034" s="104"/>
      <c r="EM1034" s="104"/>
      <c r="EN1034" s="104"/>
      <c r="EO1034" s="104"/>
      <c r="EP1034" s="104"/>
      <c r="EQ1034" s="104"/>
      <c r="ER1034" s="104"/>
      <c r="ES1034" s="104"/>
      <c r="ET1034" s="104"/>
      <c r="EU1034" s="104"/>
      <c r="EV1034" s="104"/>
      <c r="EW1034" s="104"/>
      <c r="EX1034" s="104"/>
      <c r="EY1034" s="104"/>
      <c r="EZ1034" s="104"/>
      <c r="FA1034" s="104"/>
      <c r="FB1034" s="104"/>
      <c r="FC1034" s="104"/>
      <c r="FD1034" s="104"/>
      <c r="FE1034" s="104"/>
      <c r="FF1034" s="104"/>
      <c r="FG1034" s="104"/>
      <c r="FH1034" s="104"/>
      <c r="FI1034" s="104"/>
      <c r="FJ1034" s="104"/>
      <c r="FK1034" s="104"/>
      <c r="FL1034" s="104"/>
      <c r="FM1034" s="104"/>
      <c r="FN1034" s="104"/>
      <c r="FO1034" s="104"/>
      <c r="FP1034" s="104"/>
      <c r="FQ1034" s="104"/>
      <c r="FR1034" s="104"/>
      <c r="FS1034" s="104"/>
      <c r="FT1034" s="104"/>
      <c r="FU1034" s="104"/>
      <c r="FV1034" s="104"/>
      <c r="FW1034" s="104"/>
      <c r="FX1034" s="104"/>
      <c r="FY1034" s="104"/>
      <c r="FZ1034" s="104"/>
      <c r="GA1034" s="104"/>
      <c r="GB1034" s="104"/>
      <c r="GC1034" s="104"/>
      <c r="GD1034" s="104"/>
      <c r="GE1034" s="104"/>
      <c r="GF1034" s="104"/>
      <c r="GG1034" s="104"/>
      <c r="GH1034" s="104"/>
      <c r="GI1034" s="104"/>
      <c r="GJ1034" s="104"/>
      <c r="GK1034" s="104"/>
      <c r="GL1034" s="104"/>
      <c r="GM1034" s="104"/>
      <c r="GN1034" s="104"/>
      <c r="GO1034" s="104"/>
      <c r="GP1034" s="104"/>
      <c r="GQ1034" s="104"/>
      <c r="GR1034" s="104"/>
      <c r="GS1034" s="104"/>
      <c r="GT1034" s="104"/>
    </row>
    <row r="1035" spans="8:202" s="6" customFormat="1">
      <c r="H1035" s="104"/>
      <c r="I1035" s="104"/>
      <c r="J1035" s="10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c r="AG1035" s="104"/>
      <c r="AH1035" s="104"/>
      <c r="AI1035" s="104"/>
      <c r="AJ1035" s="104"/>
      <c r="AK1035" s="104"/>
      <c r="AL1035" s="104"/>
      <c r="AM1035" s="104"/>
      <c r="AN1035" s="104"/>
      <c r="AO1035" s="104"/>
      <c r="AP1035" s="104"/>
      <c r="AQ1035" s="104"/>
      <c r="AR1035" s="104"/>
      <c r="AS1035" s="104"/>
      <c r="AT1035" s="104"/>
      <c r="AU1035" s="104"/>
      <c r="AV1035" s="104"/>
      <c r="AW1035" s="104"/>
      <c r="AX1035" s="104"/>
      <c r="AY1035" s="104"/>
      <c r="AZ1035" s="104"/>
      <c r="BA1035" s="104"/>
      <c r="BB1035" s="104"/>
      <c r="BC1035" s="104"/>
      <c r="BD1035" s="104"/>
      <c r="BE1035" s="104"/>
      <c r="BF1035" s="104"/>
      <c r="BG1035" s="104"/>
      <c r="BH1035" s="104"/>
      <c r="BI1035" s="104"/>
      <c r="BJ1035" s="104"/>
      <c r="BK1035" s="104"/>
      <c r="BL1035" s="104"/>
      <c r="BM1035" s="104"/>
      <c r="BN1035" s="104"/>
      <c r="BO1035" s="104"/>
      <c r="BP1035" s="104"/>
      <c r="BQ1035" s="104"/>
      <c r="BR1035" s="104"/>
      <c r="BS1035" s="104"/>
      <c r="BT1035" s="104"/>
      <c r="BU1035" s="104"/>
      <c r="BV1035" s="104"/>
      <c r="BW1035" s="104"/>
      <c r="BX1035" s="104"/>
      <c r="BY1035" s="104"/>
      <c r="BZ1035" s="104"/>
      <c r="CA1035" s="104"/>
      <c r="CB1035" s="104"/>
      <c r="CC1035" s="104"/>
      <c r="CD1035" s="104"/>
      <c r="CE1035" s="104"/>
      <c r="CF1035" s="104"/>
      <c r="CG1035" s="104"/>
      <c r="CH1035" s="104"/>
      <c r="CI1035" s="104"/>
      <c r="CJ1035" s="104"/>
      <c r="CK1035" s="104"/>
      <c r="CL1035" s="104"/>
      <c r="CM1035" s="104"/>
      <c r="CN1035" s="104"/>
      <c r="CO1035" s="104"/>
      <c r="CP1035" s="104"/>
      <c r="CQ1035" s="104"/>
      <c r="CR1035" s="104"/>
      <c r="CS1035" s="104"/>
      <c r="CT1035" s="104"/>
      <c r="CU1035" s="104"/>
      <c r="CV1035" s="104"/>
      <c r="CW1035" s="104"/>
      <c r="CX1035" s="104"/>
      <c r="CY1035" s="104"/>
      <c r="CZ1035" s="104"/>
      <c r="DA1035" s="104"/>
      <c r="DB1035" s="104"/>
      <c r="DC1035" s="104"/>
      <c r="DD1035" s="104"/>
      <c r="DE1035" s="104"/>
      <c r="DF1035" s="104"/>
      <c r="DG1035" s="104"/>
      <c r="DH1035" s="104"/>
      <c r="DI1035" s="104"/>
      <c r="DJ1035" s="104"/>
      <c r="DK1035" s="104"/>
      <c r="DL1035" s="104"/>
      <c r="DM1035" s="104"/>
      <c r="DN1035" s="104"/>
      <c r="DO1035" s="104"/>
      <c r="DP1035" s="104"/>
      <c r="DQ1035" s="104"/>
      <c r="DR1035" s="104"/>
      <c r="DS1035" s="104"/>
      <c r="DT1035" s="104"/>
      <c r="DU1035" s="104"/>
      <c r="DV1035" s="104"/>
      <c r="DW1035" s="104"/>
      <c r="DX1035" s="104"/>
      <c r="DY1035" s="104"/>
      <c r="DZ1035" s="104"/>
      <c r="EA1035" s="104"/>
      <c r="EB1035" s="104"/>
      <c r="EC1035" s="104"/>
      <c r="ED1035" s="104"/>
      <c r="EE1035" s="104"/>
      <c r="EF1035" s="104"/>
      <c r="EG1035" s="104"/>
      <c r="EH1035" s="104"/>
      <c r="EI1035" s="104"/>
      <c r="EJ1035" s="104"/>
      <c r="EK1035" s="104"/>
      <c r="EL1035" s="104"/>
      <c r="EM1035" s="104"/>
      <c r="EN1035" s="104"/>
      <c r="EO1035" s="104"/>
      <c r="EP1035" s="104"/>
      <c r="EQ1035" s="104"/>
      <c r="ER1035" s="104"/>
      <c r="ES1035" s="104"/>
      <c r="ET1035" s="104"/>
      <c r="EU1035" s="104"/>
      <c r="EV1035" s="104"/>
      <c r="EW1035" s="104"/>
      <c r="EX1035" s="104"/>
      <c r="EY1035" s="104"/>
      <c r="EZ1035" s="104"/>
      <c r="FA1035" s="104"/>
      <c r="FB1035" s="104"/>
      <c r="FC1035" s="104"/>
      <c r="FD1035" s="104"/>
      <c r="FE1035" s="104"/>
      <c r="FF1035" s="104"/>
      <c r="FG1035" s="104"/>
      <c r="FH1035" s="104"/>
      <c r="FI1035" s="104"/>
      <c r="FJ1035" s="104"/>
      <c r="FK1035" s="104"/>
      <c r="FL1035" s="104"/>
      <c r="FM1035" s="104"/>
      <c r="FN1035" s="104"/>
      <c r="FO1035" s="104"/>
      <c r="FP1035" s="104"/>
      <c r="FQ1035" s="104"/>
      <c r="FR1035" s="104"/>
      <c r="FS1035" s="104"/>
      <c r="FT1035" s="104"/>
      <c r="FU1035" s="104"/>
      <c r="FV1035" s="104"/>
      <c r="FW1035" s="104"/>
      <c r="FX1035" s="104"/>
      <c r="FY1035" s="104"/>
      <c r="FZ1035" s="104"/>
      <c r="GA1035" s="104"/>
      <c r="GB1035" s="104"/>
      <c r="GC1035" s="104"/>
      <c r="GD1035" s="104"/>
      <c r="GE1035" s="104"/>
      <c r="GF1035" s="104"/>
      <c r="GG1035" s="104"/>
      <c r="GH1035" s="104"/>
      <c r="GI1035" s="104"/>
      <c r="GJ1035" s="104"/>
      <c r="GK1035" s="104"/>
      <c r="GL1035" s="104"/>
      <c r="GM1035" s="104"/>
      <c r="GN1035" s="104"/>
      <c r="GO1035" s="104"/>
      <c r="GP1035" s="104"/>
      <c r="GQ1035" s="104"/>
      <c r="GR1035" s="104"/>
      <c r="GS1035" s="104"/>
      <c r="GT1035" s="104"/>
    </row>
    <row r="1036" spans="8:202" s="6" customFormat="1">
      <c r="H1036" s="104"/>
      <c r="I1036" s="104"/>
      <c r="J1036" s="104"/>
      <c r="K1036" s="104"/>
      <c r="L1036" s="104"/>
      <c r="M1036" s="104"/>
      <c r="N1036" s="104"/>
      <c r="O1036" s="104"/>
      <c r="P1036" s="104"/>
      <c r="Q1036" s="104"/>
      <c r="R1036" s="104"/>
      <c r="S1036" s="104"/>
      <c r="T1036" s="104"/>
      <c r="U1036" s="104"/>
      <c r="V1036" s="104"/>
      <c r="W1036" s="104"/>
      <c r="X1036" s="104"/>
      <c r="Y1036" s="104"/>
      <c r="Z1036" s="104"/>
      <c r="AA1036" s="104"/>
      <c r="AB1036" s="104"/>
      <c r="AC1036" s="104"/>
      <c r="AD1036" s="104"/>
      <c r="AE1036" s="104"/>
      <c r="AF1036" s="104"/>
      <c r="AG1036" s="104"/>
      <c r="AH1036" s="104"/>
      <c r="AI1036" s="104"/>
      <c r="AJ1036" s="104"/>
      <c r="AK1036" s="104"/>
      <c r="AL1036" s="104"/>
      <c r="AM1036" s="104"/>
      <c r="AN1036" s="104"/>
      <c r="AO1036" s="104"/>
      <c r="AP1036" s="104"/>
      <c r="AQ1036" s="104"/>
      <c r="AR1036" s="104"/>
      <c r="AS1036" s="104"/>
      <c r="AT1036" s="104"/>
      <c r="AU1036" s="104"/>
      <c r="AV1036" s="104"/>
      <c r="AW1036" s="104"/>
      <c r="AX1036" s="104"/>
      <c r="AY1036" s="104"/>
      <c r="AZ1036" s="104"/>
      <c r="BA1036" s="104"/>
      <c r="BB1036" s="104"/>
      <c r="BC1036" s="104"/>
      <c r="BD1036" s="104"/>
      <c r="BE1036" s="104"/>
      <c r="BF1036" s="104"/>
      <c r="BG1036" s="104"/>
      <c r="BH1036" s="104"/>
      <c r="BI1036" s="104"/>
      <c r="BJ1036" s="104"/>
      <c r="BK1036" s="104"/>
      <c r="BL1036" s="104"/>
      <c r="BM1036" s="104"/>
      <c r="BN1036" s="104"/>
      <c r="BO1036" s="104"/>
      <c r="BP1036" s="104"/>
      <c r="BQ1036" s="104"/>
      <c r="BR1036" s="104"/>
      <c r="BS1036" s="104"/>
      <c r="BT1036" s="104"/>
      <c r="BU1036" s="104"/>
      <c r="BV1036" s="104"/>
      <c r="BW1036" s="104"/>
      <c r="BX1036" s="104"/>
      <c r="BY1036" s="104"/>
      <c r="BZ1036" s="104"/>
      <c r="CA1036" s="104"/>
      <c r="CB1036" s="104"/>
      <c r="CC1036" s="104"/>
      <c r="CD1036" s="104"/>
      <c r="CE1036" s="104"/>
      <c r="CF1036" s="104"/>
      <c r="CG1036" s="104"/>
      <c r="CH1036" s="104"/>
      <c r="CI1036" s="104"/>
      <c r="CJ1036" s="104"/>
      <c r="CK1036" s="104"/>
      <c r="CL1036" s="104"/>
      <c r="CM1036" s="104"/>
      <c r="CN1036" s="104"/>
      <c r="CO1036" s="104"/>
      <c r="CP1036" s="104"/>
      <c r="CQ1036" s="104"/>
      <c r="CR1036" s="104"/>
      <c r="CS1036" s="104"/>
      <c r="CT1036" s="104"/>
      <c r="CU1036" s="104"/>
      <c r="CV1036" s="104"/>
      <c r="CW1036" s="104"/>
      <c r="CX1036" s="104"/>
      <c r="CY1036" s="104"/>
      <c r="CZ1036" s="104"/>
      <c r="DA1036" s="104"/>
      <c r="DB1036" s="104"/>
      <c r="DC1036" s="104"/>
      <c r="DD1036" s="104"/>
      <c r="DE1036" s="104"/>
      <c r="DF1036" s="104"/>
      <c r="DG1036" s="104"/>
      <c r="DH1036" s="104"/>
      <c r="DI1036" s="104"/>
      <c r="DJ1036" s="104"/>
      <c r="DK1036" s="104"/>
      <c r="DL1036" s="104"/>
      <c r="DM1036" s="104"/>
      <c r="DN1036" s="104"/>
      <c r="DO1036" s="104"/>
      <c r="DP1036" s="104"/>
      <c r="DQ1036" s="104"/>
      <c r="DR1036" s="104"/>
      <c r="DS1036" s="104"/>
      <c r="DT1036" s="104"/>
      <c r="DU1036" s="104"/>
      <c r="DV1036" s="104"/>
      <c r="DW1036" s="104"/>
      <c r="DX1036" s="104"/>
      <c r="DY1036" s="104"/>
      <c r="DZ1036" s="104"/>
      <c r="EA1036" s="104"/>
      <c r="EB1036" s="104"/>
      <c r="EC1036" s="104"/>
      <c r="ED1036" s="104"/>
      <c r="EE1036" s="104"/>
      <c r="EF1036" s="104"/>
      <c r="EG1036" s="104"/>
      <c r="EH1036" s="104"/>
      <c r="EI1036" s="104"/>
      <c r="EJ1036" s="104"/>
      <c r="EK1036" s="104"/>
      <c r="EL1036" s="104"/>
      <c r="EM1036" s="104"/>
      <c r="EN1036" s="104"/>
      <c r="EO1036" s="104"/>
      <c r="EP1036" s="104"/>
      <c r="EQ1036" s="104"/>
      <c r="ER1036" s="104"/>
      <c r="ES1036" s="104"/>
      <c r="ET1036" s="104"/>
      <c r="EU1036" s="104"/>
      <c r="EV1036" s="104"/>
      <c r="EW1036" s="104"/>
      <c r="EX1036" s="104"/>
      <c r="EY1036" s="104"/>
      <c r="EZ1036" s="104"/>
      <c r="FA1036" s="104"/>
      <c r="FB1036" s="104"/>
      <c r="FC1036" s="104"/>
      <c r="FD1036" s="104"/>
      <c r="FE1036" s="104"/>
      <c r="FF1036" s="104"/>
      <c r="FG1036" s="104"/>
      <c r="FH1036" s="104"/>
      <c r="FI1036" s="104"/>
      <c r="FJ1036" s="104"/>
      <c r="FK1036" s="104"/>
      <c r="FL1036" s="104"/>
      <c r="FM1036" s="104"/>
      <c r="FN1036" s="104"/>
      <c r="FO1036" s="104"/>
      <c r="FP1036" s="104"/>
      <c r="FQ1036" s="104"/>
      <c r="FR1036" s="104"/>
      <c r="FS1036" s="104"/>
      <c r="FT1036" s="104"/>
      <c r="FU1036" s="104"/>
      <c r="FV1036" s="104"/>
      <c r="FW1036" s="104"/>
      <c r="FX1036" s="104"/>
      <c r="FY1036" s="104"/>
      <c r="FZ1036" s="104"/>
      <c r="GA1036" s="104"/>
      <c r="GB1036" s="104"/>
      <c r="GC1036" s="104"/>
      <c r="GD1036" s="104"/>
      <c r="GE1036" s="104"/>
      <c r="GF1036" s="104"/>
      <c r="GG1036" s="104"/>
      <c r="GH1036" s="104"/>
      <c r="GI1036" s="104"/>
      <c r="GJ1036" s="104"/>
      <c r="GK1036" s="104"/>
      <c r="GL1036" s="104"/>
      <c r="GM1036" s="104"/>
      <c r="GN1036" s="104"/>
      <c r="GO1036" s="104"/>
      <c r="GP1036" s="104"/>
      <c r="GQ1036" s="104"/>
      <c r="GR1036" s="104"/>
      <c r="GS1036" s="104"/>
      <c r="GT1036" s="104"/>
    </row>
    <row r="1037" spans="8:202" s="6" customFormat="1">
      <c r="H1037" s="104"/>
      <c r="I1037" s="104"/>
      <c r="J1037" s="104"/>
      <c r="K1037" s="104"/>
      <c r="L1037" s="104"/>
      <c r="M1037" s="104"/>
      <c r="N1037" s="104"/>
      <c r="O1037" s="104"/>
      <c r="P1037" s="104"/>
      <c r="Q1037" s="104"/>
      <c r="R1037" s="104"/>
      <c r="S1037" s="104"/>
      <c r="T1037" s="104"/>
      <c r="U1037" s="104"/>
      <c r="V1037" s="104"/>
      <c r="W1037" s="104"/>
      <c r="X1037" s="104"/>
      <c r="Y1037" s="104"/>
      <c r="Z1037" s="104"/>
      <c r="AA1037" s="104"/>
      <c r="AB1037" s="104"/>
      <c r="AC1037" s="104"/>
      <c r="AD1037" s="104"/>
      <c r="AE1037" s="104"/>
      <c r="AF1037" s="104"/>
      <c r="AG1037" s="104"/>
      <c r="AH1037" s="104"/>
      <c r="AI1037" s="104"/>
      <c r="AJ1037" s="104"/>
      <c r="AK1037" s="104"/>
      <c r="AL1037" s="104"/>
      <c r="AM1037" s="104"/>
      <c r="AN1037" s="104"/>
      <c r="AO1037" s="104"/>
      <c r="AP1037" s="104"/>
      <c r="AQ1037" s="104"/>
      <c r="AR1037" s="104"/>
      <c r="AS1037" s="104"/>
      <c r="AT1037" s="104"/>
      <c r="AU1037" s="104"/>
      <c r="AV1037" s="104"/>
      <c r="AW1037" s="104"/>
      <c r="AX1037" s="104"/>
      <c r="AY1037" s="104"/>
      <c r="AZ1037" s="104"/>
      <c r="BA1037" s="104"/>
      <c r="BB1037" s="104"/>
      <c r="BC1037" s="104"/>
      <c r="BD1037" s="104"/>
      <c r="BE1037" s="104"/>
      <c r="BF1037" s="104"/>
      <c r="BG1037" s="104"/>
      <c r="BH1037" s="104"/>
      <c r="BI1037" s="104"/>
      <c r="BJ1037" s="104"/>
      <c r="BK1037" s="104"/>
      <c r="BL1037" s="104"/>
      <c r="BM1037" s="104"/>
      <c r="BN1037" s="104"/>
      <c r="BO1037" s="104"/>
      <c r="BP1037" s="104"/>
      <c r="BQ1037" s="104"/>
      <c r="BR1037" s="104"/>
      <c r="BS1037" s="104"/>
      <c r="BT1037" s="104"/>
      <c r="BU1037" s="104"/>
      <c r="BV1037" s="104"/>
      <c r="BW1037" s="104"/>
      <c r="BX1037" s="104"/>
      <c r="BY1037" s="104"/>
      <c r="BZ1037" s="104"/>
      <c r="CA1037" s="104"/>
      <c r="CB1037" s="104"/>
      <c r="CC1037" s="104"/>
      <c r="CD1037" s="104"/>
      <c r="CE1037" s="104"/>
      <c r="CF1037" s="104"/>
      <c r="CG1037" s="104"/>
      <c r="CH1037" s="104"/>
      <c r="CI1037" s="104"/>
      <c r="CJ1037" s="104"/>
      <c r="CK1037" s="104"/>
      <c r="CL1037" s="104"/>
      <c r="CM1037" s="104"/>
      <c r="CN1037" s="104"/>
      <c r="CO1037" s="104"/>
      <c r="CP1037" s="104"/>
      <c r="CQ1037" s="104"/>
      <c r="CR1037" s="104"/>
      <c r="CS1037" s="104"/>
      <c r="CT1037" s="104"/>
      <c r="CU1037" s="104"/>
      <c r="CV1037" s="104"/>
      <c r="CW1037" s="104"/>
      <c r="CX1037" s="104"/>
      <c r="CY1037" s="104"/>
      <c r="CZ1037" s="104"/>
      <c r="DA1037" s="104"/>
      <c r="DB1037" s="104"/>
      <c r="DC1037" s="104"/>
      <c r="DD1037" s="104"/>
      <c r="DE1037" s="104"/>
      <c r="DF1037" s="104"/>
      <c r="DG1037" s="104"/>
      <c r="DH1037" s="104"/>
      <c r="DI1037" s="104"/>
      <c r="DJ1037" s="104"/>
      <c r="DK1037" s="104"/>
      <c r="DL1037" s="104"/>
      <c r="DM1037" s="104"/>
      <c r="DN1037" s="104"/>
      <c r="DO1037" s="104"/>
      <c r="DP1037" s="104"/>
      <c r="DQ1037" s="104"/>
      <c r="DR1037" s="104"/>
      <c r="DS1037" s="104"/>
      <c r="DT1037" s="104"/>
      <c r="DU1037" s="104"/>
      <c r="DV1037" s="104"/>
      <c r="DW1037" s="104"/>
      <c r="DX1037" s="104"/>
      <c r="DY1037" s="104"/>
      <c r="DZ1037" s="104"/>
      <c r="EA1037" s="104"/>
      <c r="EB1037" s="104"/>
      <c r="EC1037" s="104"/>
      <c r="ED1037" s="104"/>
      <c r="EE1037" s="104"/>
      <c r="EF1037" s="104"/>
      <c r="EG1037" s="104"/>
      <c r="EH1037" s="104"/>
      <c r="EI1037" s="104"/>
      <c r="EJ1037" s="104"/>
      <c r="EK1037" s="104"/>
      <c r="EL1037" s="104"/>
      <c r="EM1037" s="104"/>
      <c r="EN1037" s="104"/>
      <c r="EO1037" s="104"/>
      <c r="EP1037" s="104"/>
      <c r="EQ1037" s="104"/>
      <c r="ER1037" s="104"/>
      <c r="ES1037" s="104"/>
      <c r="ET1037" s="104"/>
      <c r="EU1037" s="104"/>
      <c r="EV1037" s="104"/>
      <c r="EW1037" s="104"/>
      <c r="EX1037" s="104"/>
      <c r="EY1037" s="104"/>
      <c r="EZ1037" s="104"/>
      <c r="FA1037" s="104"/>
      <c r="FB1037" s="104"/>
      <c r="FC1037" s="104"/>
      <c r="FD1037" s="104"/>
      <c r="FE1037" s="104"/>
      <c r="FF1037" s="104"/>
      <c r="FG1037" s="104"/>
      <c r="FH1037" s="104"/>
      <c r="FI1037" s="104"/>
      <c r="FJ1037" s="104"/>
      <c r="FK1037" s="104"/>
      <c r="FL1037" s="104"/>
      <c r="FM1037" s="104"/>
      <c r="FN1037" s="104"/>
      <c r="FO1037" s="104"/>
      <c r="FP1037" s="104"/>
      <c r="FQ1037" s="104"/>
      <c r="FR1037" s="104"/>
      <c r="FS1037" s="104"/>
      <c r="FT1037" s="104"/>
      <c r="FU1037" s="104"/>
      <c r="FV1037" s="104"/>
      <c r="FW1037" s="104"/>
      <c r="FX1037" s="104"/>
      <c r="FY1037" s="104"/>
      <c r="FZ1037" s="104"/>
      <c r="GA1037" s="104"/>
      <c r="GB1037" s="104"/>
      <c r="GC1037" s="104"/>
      <c r="GD1037" s="104"/>
      <c r="GE1037" s="104"/>
      <c r="GF1037" s="104"/>
      <c r="GG1037" s="104"/>
      <c r="GH1037" s="104"/>
      <c r="GI1037" s="104"/>
      <c r="GJ1037" s="104"/>
      <c r="GK1037" s="104"/>
      <c r="GL1037" s="104"/>
      <c r="GM1037" s="104"/>
      <c r="GN1037" s="104"/>
      <c r="GO1037" s="104"/>
      <c r="GP1037" s="104"/>
      <c r="GQ1037" s="104"/>
      <c r="GR1037" s="104"/>
      <c r="GS1037" s="104"/>
      <c r="GT1037" s="104"/>
    </row>
    <row r="1038" spans="8:202" s="6" customFormat="1">
      <c r="H1038" s="104"/>
      <c r="I1038" s="104"/>
      <c r="J1038" s="104"/>
      <c r="K1038" s="104"/>
      <c r="L1038" s="104"/>
      <c r="M1038" s="104"/>
      <c r="N1038" s="104"/>
      <c r="O1038" s="104"/>
      <c r="P1038" s="104"/>
      <c r="Q1038" s="104"/>
      <c r="R1038" s="104"/>
      <c r="S1038" s="104"/>
      <c r="T1038" s="104"/>
      <c r="U1038" s="104"/>
      <c r="V1038" s="104"/>
      <c r="W1038" s="104"/>
      <c r="X1038" s="104"/>
      <c r="Y1038" s="104"/>
      <c r="Z1038" s="104"/>
      <c r="AA1038" s="104"/>
      <c r="AB1038" s="104"/>
      <c r="AC1038" s="104"/>
      <c r="AD1038" s="104"/>
      <c r="AE1038" s="104"/>
      <c r="AF1038" s="104"/>
      <c r="AG1038" s="104"/>
      <c r="AH1038" s="104"/>
      <c r="AI1038" s="104"/>
      <c r="AJ1038" s="104"/>
      <c r="AK1038" s="104"/>
      <c r="AL1038" s="104"/>
      <c r="AM1038" s="104"/>
      <c r="AN1038" s="104"/>
      <c r="AO1038" s="104"/>
      <c r="AP1038" s="104"/>
      <c r="AQ1038" s="104"/>
      <c r="AR1038" s="104"/>
      <c r="AS1038" s="104"/>
      <c r="AT1038" s="104"/>
      <c r="AU1038" s="104"/>
      <c r="AV1038" s="104"/>
      <c r="AW1038" s="104"/>
      <c r="AX1038" s="104"/>
      <c r="AY1038" s="104"/>
      <c r="AZ1038" s="104"/>
      <c r="BA1038" s="104"/>
      <c r="BB1038" s="104"/>
      <c r="BC1038" s="104"/>
      <c r="BD1038" s="104"/>
      <c r="BE1038" s="104"/>
      <c r="BF1038" s="104"/>
      <c r="BG1038" s="104"/>
      <c r="BH1038" s="104"/>
      <c r="BI1038" s="104"/>
      <c r="BJ1038" s="104"/>
      <c r="BK1038" s="104"/>
      <c r="BL1038" s="104"/>
      <c r="BM1038" s="104"/>
      <c r="BN1038" s="104"/>
      <c r="BO1038" s="104"/>
      <c r="BP1038" s="104"/>
      <c r="BQ1038" s="104"/>
      <c r="BR1038" s="104"/>
      <c r="BS1038" s="104"/>
      <c r="BT1038" s="104"/>
      <c r="BU1038" s="104"/>
      <c r="BV1038" s="104"/>
      <c r="BW1038" s="104"/>
      <c r="BX1038" s="104"/>
      <c r="BY1038" s="104"/>
      <c r="BZ1038" s="104"/>
      <c r="CA1038" s="104"/>
      <c r="CB1038" s="104"/>
      <c r="CC1038" s="104"/>
      <c r="CD1038" s="104"/>
      <c r="CE1038" s="104"/>
      <c r="CF1038" s="104"/>
      <c r="CG1038" s="104"/>
      <c r="CH1038" s="104"/>
      <c r="CI1038" s="104"/>
      <c r="CJ1038" s="104"/>
      <c r="CK1038" s="104"/>
      <c r="CL1038" s="104"/>
      <c r="CM1038" s="104"/>
      <c r="CN1038" s="104"/>
      <c r="CO1038" s="104"/>
      <c r="CP1038" s="104"/>
      <c r="CQ1038" s="104"/>
      <c r="CR1038" s="104"/>
      <c r="CS1038" s="104"/>
      <c r="CT1038" s="104"/>
      <c r="CU1038" s="104"/>
      <c r="CV1038" s="104"/>
      <c r="CW1038" s="104"/>
      <c r="CX1038" s="104"/>
      <c r="CY1038" s="104"/>
      <c r="CZ1038" s="104"/>
      <c r="DA1038" s="104"/>
      <c r="DB1038" s="104"/>
      <c r="DC1038" s="104"/>
      <c r="DD1038" s="104"/>
      <c r="DE1038" s="104"/>
      <c r="DF1038" s="104"/>
      <c r="DG1038" s="104"/>
      <c r="DH1038" s="104"/>
      <c r="DI1038" s="104"/>
      <c r="DJ1038" s="104"/>
      <c r="DK1038" s="104"/>
      <c r="DL1038" s="104"/>
      <c r="DM1038" s="104"/>
      <c r="DN1038" s="104"/>
      <c r="DO1038" s="104"/>
      <c r="DP1038" s="104"/>
      <c r="DQ1038" s="104"/>
      <c r="DR1038" s="104"/>
      <c r="DS1038" s="104"/>
      <c r="DT1038" s="104"/>
      <c r="DU1038" s="104"/>
      <c r="DV1038" s="104"/>
      <c r="DW1038" s="104"/>
      <c r="DX1038" s="104"/>
      <c r="DY1038" s="104"/>
      <c r="DZ1038" s="104"/>
      <c r="EA1038" s="104"/>
      <c r="EB1038" s="104"/>
      <c r="EC1038" s="104"/>
      <c r="ED1038" s="104"/>
      <c r="EE1038" s="104"/>
      <c r="EF1038" s="104"/>
      <c r="EG1038" s="104"/>
      <c r="EH1038" s="104"/>
      <c r="EI1038" s="104"/>
      <c r="EJ1038" s="104"/>
      <c r="EK1038" s="104"/>
      <c r="EL1038" s="104"/>
      <c r="EM1038" s="104"/>
      <c r="EN1038" s="104"/>
      <c r="EO1038" s="104"/>
      <c r="EP1038" s="104"/>
      <c r="EQ1038" s="104"/>
      <c r="ER1038" s="104"/>
      <c r="ES1038" s="104"/>
      <c r="ET1038" s="104"/>
      <c r="EU1038" s="104"/>
      <c r="EV1038" s="104"/>
      <c r="EW1038" s="104"/>
      <c r="EX1038" s="104"/>
      <c r="EY1038" s="104"/>
      <c r="EZ1038" s="104"/>
      <c r="FA1038" s="104"/>
      <c r="FB1038" s="104"/>
      <c r="FC1038" s="104"/>
      <c r="FD1038" s="104"/>
      <c r="FE1038" s="104"/>
      <c r="FF1038" s="104"/>
      <c r="FG1038" s="104"/>
      <c r="FH1038" s="104"/>
      <c r="FI1038" s="104"/>
      <c r="FJ1038" s="104"/>
      <c r="FK1038" s="104"/>
      <c r="FL1038" s="104"/>
      <c r="FM1038" s="104"/>
      <c r="FN1038" s="104"/>
      <c r="FO1038" s="104"/>
      <c r="FP1038" s="104"/>
      <c r="FQ1038" s="104"/>
      <c r="FR1038" s="104"/>
      <c r="FS1038" s="104"/>
      <c r="FT1038" s="104"/>
      <c r="FU1038" s="104"/>
      <c r="FV1038" s="104"/>
      <c r="FW1038" s="104"/>
      <c r="FX1038" s="104"/>
      <c r="FY1038" s="104"/>
      <c r="FZ1038" s="104"/>
      <c r="GA1038" s="104"/>
      <c r="GB1038" s="104"/>
      <c r="GC1038" s="104"/>
      <c r="GD1038" s="104"/>
      <c r="GE1038" s="104"/>
      <c r="GF1038" s="104"/>
      <c r="GG1038" s="104"/>
      <c r="GH1038" s="104"/>
      <c r="GI1038" s="104"/>
      <c r="GJ1038" s="104"/>
      <c r="GK1038" s="104"/>
      <c r="GL1038" s="104"/>
      <c r="GM1038" s="104"/>
      <c r="GN1038" s="104"/>
      <c r="GO1038" s="104"/>
      <c r="GP1038" s="104"/>
      <c r="GQ1038" s="104"/>
      <c r="GR1038" s="104"/>
      <c r="GS1038" s="104"/>
      <c r="GT1038" s="104"/>
    </row>
    <row r="1039" spans="8:202" s="6" customFormat="1">
      <c r="H1039" s="104"/>
      <c r="I1039" s="104"/>
      <c r="J1039" s="104"/>
      <c r="K1039" s="104"/>
      <c r="L1039" s="104"/>
      <c r="M1039" s="104"/>
      <c r="N1039" s="104"/>
      <c r="O1039" s="104"/>
      <c r="P1039" s="104"/>
      <c r="Q1039" s="104"/>
      <c r="R1039" s="104"/>
      <c r="S1039" s="104"/>
      <c r="T1039" s="104"/>
      <c r="U1039" s="104"/>
      <c r="V1039" s="104"/>
      <c r="W1039" s="104"/>
      <c r="X1039" s="104"/>
      <c r="Y1039" s="104"/>
      <c r="Z1039" s="104"/>
      <c r="AA1039" s="104"/>
      <c r="AB1039" s="104"/>
      <c r="AC1039" s="104"/>
      <c r="AD1039" s="104"/>
      <c r="AE1039" s="104"/>
      <c r="AF1039" s="104"/>
      <c r="AG1039" s="104"/>
      <c r="AH1039" s="104"/>
      <c r="AI1039" s="104"/>
      <c r="AJ1039" s="104"/>
      <c r="AK1039" s="104"/>
      <c r="AL1039" s="104"/>
      <c r="AM1039" s="104"/>
      <c r="AN1039" s="104"/>
      <c r="AO1039" s="104"/>
      <c r="AP1039" s="104"/>
      <c r="AQ1039" s="104"/>
      <c r="AR1039" s="104"/>
      <c r="AS1039" s="104"/>
      <c r="AT1039" s="104"/>
      <c r="AU1039" s="104"/>
      <c r="AV1039" s="104"/>
      <c r="AW1039" s="104"/>
      <c r="AX1039" s="104"/>
      <c r="AY1039" s="104"/>
      <c r="AZ1039" s="104"/>
      <c r="BA1039" s="104"/>
      <c r="BB1039" s="104"/>
      <c r="BC1039" s="104"/>
      <c r="BD1039" s="104"/>
      <c r="BE1039" s="104"/>
      <c r="BF1039" s="104"/>
      <c r="BG1039" s="104"/>
      <c r="BH1039" s="104"/>
      <c r="BI1039" s="104"/>
      <c r="BJ1039" s="104"/>
      <c r="BK1039" s="104"/>
      <c r="BL1039" s="104"/>
      <c r="BM1039" s="104"/>
      <c r="BN1039" s="104"/>
      <c r="BO1039" s="104"/>
      <c r="BP1039" s="104"/>
      <c r="BQ1039" s="104"/>
      <c r="BR1039" s="104"/>
      <c r="BS1039" s="104"/>
      <c r="BT1039" s="104"/>
      <c r="BU1039" s="104"/>
      <c r="BV1039" s="104"/>
      <c r="BW1039" s="104"/>
      <c r="BX1039" s="104"/>
      <c r="BY1039" s="104"/>
      <c r="BZ1039" s="104"/>
      <c r="CA1039" s="104"/>
      <c r="CB1039" s="104"/>
      <c r="CC1039" s="104"/>
      <c r="CD1039" s="104"/>
      <c r="CE1039" s="104"/>
      <c r="CF1039" s="104"/>
      <c r="CG1039" s="104"/>
      <c r="CH1039" s="104"/>
      <c r="CI1039" s="104"/>
      <c r="CJ1039" s="104"/>
      <c r="CK1039" s="104"/>
      <c r="CL1039" s="104"/>
      <c r="CM1039" s="104"/>
      <c r="CN1039" s="104"/>
      <c r="CO1039" s="104"/>
      <c r="CP1039" s="104"/>
      <c r="CQ1039" s="104"/>
      <c r="CR1039" s="104"/>
      <c r="CS1039" s="104"/>
      <c r="CT1039" s="104"/>
      <c r="CU1039" s="104"/>
      <c r="CV1039" s="104"/>
      <c r="CW1039" s="104"/>
      <c r="CX1039" s="104"/>
      <c r="CY1039" s="104"/>
      <c r="CZ1039" s="104"/>
      <c r="DA1039" s="104"/>
      <c r="DB1039" s="104"/>
      <c r="DC1039" s="104"/>
      <c r="DD1039" s="104"/>
      <c r="DE1039" s="104"/>
      <c r="DF1039" s="104"/>
      <c r="DG1039" s="104"/>
      <c r="DH1039" s="104"/>
      <c r="DI1039" s="104"/>
      <c r="DJ1039" s="104"/>
      <c r="DK1039" s="104"/>
      <c r="DL1039" s="104"/>
      <c r="DM1039" s="104"/>
      <c r="DN1039" s="104"/>
      <c r="DO1039" s="104"/>
      <c r="DP1039" s="104"/>
      <c r="DQ1039" s="104"/>
      <c r="DR1039" s="104"/>
      <c r="DS1039" s="104"/>
      <c r="DT1039" s="104"/>
      <c r="DU1039" s="104"/>
      <c r="DV1039" s="104"/>
      <c r="DW1039" s="104"/>
      <c r="DX1039" s="104"/>
      <c r="DY1039" s="104"/>
      <c r="DZ1039" s="104"/>
      <c r="EA1039" s="104"/>
      <c r="EB1039" s="104"/>
      <c r="EC1039" s="104"/>
      <c r="ED1039" s="104"/>
      <c r="EE1039" s="104"/>
      <c r="EF1039" s="104"/>
      <c r="EG1039" s="104"/>
      <c r="EH1039" s="104"/>
      <c r="EI1039" s="104"/>
      <c r="EJ1039" s="104"/>
      <c r="EK1039" s="104"/>
      <c r="EL1039" s="104"/>
      <c r="EM1039" s="104"/>
      <c r="EN1039" s="104"/>
      <c r="EO1039" s="104"/>
      <c r="EP1039" s="104"/>
      <c r="EQ1039" s="104"/>
      <c r="ER1039" s="104"/>
      <c r="ES1039" s="104"/>
      <c r="ET1039" s="104"/>
      <c r="EU1039" s="104"/>
      <c r="EV1039" s="104"/>
      <c r="EW1039" s="104"/>
      <c r="EX1039" s="104"/>
      <c r="EY1039" s="104"/>
      <c r="EZ1039" s="104"/>
      <c r="FA1039" s="104"/>
      <c r="FB1039" s="104"/>
      <c r="FC1039" s="104"/>
      <c r="FD1039" s="104"/>
      <c r="FE1039" s="104"/>
      <c r="FF1039" s="104"/>
      <c r="FG1039" s="104"/>
      <c r="FH1039" s="104"/>
      <c r="FI1039" s="104"/>
      <c r="FJ1039" s="104"/>
      <c r="FK1039" s="104"/>
      <c r="FL1039" s="104"/>
      <c r="FM1039" s="104"/>
      <c r="FN1039" s="104"/>
      <c r="FO1039" s="104"/>
      <c r="FP1039" s="104"/>
      <c r="FQ1039" s="104"/>
      <c r="FR1039" s="104"/>
      <c r="FS1039" s="104"/>
      <c r="FT1039" s="104"/>
      <c r="FU1039" s="104"/>
      <c r="FV1039" s="104"/>
      <c r="FW1039" s="104"/>
      <c r="FX1039" s="104"/>
      <c r="FY1039" s="104"/>
      <c r="FZ1039" s="104"/>
      <c r="GA1039" s="104"/>
      <c r="GB1039" s="104"/>
      <c r="GC1039" s="104"/>
      <c r="GD1039" s="104"/>
      <c r="GE1039" s="104"/>
      <c r="GF1039" s="104"/>
      <c r="GG1039" s="104"/>
      <c r="GH1039" s="104"/>
      <c r="GI1039" s="104"/>
      <c r="GJ1039" s="104"/>
      <c r="GK1039" s="104"/>
      <c r="GL1039" s="104"/>
      <c r="GM1039" s="104"/>
      <c r="GN1039" s="104"/>
      <c r="GO1039" s="104"/>
      <c r="GP1039" s="104"/>
      <c r="GQ1039" s="104"/>
      <c r="GR1039" s="104"/>
      <c r="GS1039" s="104"/>
      <c r="GT1039" s="104"/>
    </row>
    <row r="1040" spans="8:202" s="6" customFormat="1">
      <c r="H1040" s="104"/>
      <c r="I1040" s="104"/>
      <c r="J1040" s="104"/>
      <c r="K1040" s="104"/>
      <c r="L1040" s="104"/>
      <c r="M1040" s="104"/>
      <c r="N1040" s="104"/>
      <c r="O1040" s="104"/>
      <c r="P1040" s="104"/>
      <c r="Q1040" s="104"/>
      <c r="R1040" s="104"/>
      <c r="S1040" s="104"/>
      <c r="T1040" s="104"/>
      <c r="U1040" s="104"/>
      <c r="V1040" s="104"/>
      <c r="W1040" s="104"/>
      <c r="X1040" s="104"/>
      <c r="Y1040" s="104"/>
      <c r="Z1040" s="104"/>
      <c r="AA1040" s="104"/>
      <c r="AB1040" s="104"/>
      <c r="AC1040" s="104"/>
      <c r="AD1040" s="104"/>
      <c r="AE1040" s="104"/>
      <c r="AF1040" s="104"/>
      <c r="AG1040" s="104"/>
      <c r="AH1040" s="104"/>
      <c r="AI1040" s="104"/>
      <c r="AJ1040" s="104"/>
      <c r="AK1040" s="104"/>
      <c r="AL1040" s="104"/>
      <c r="AM1040" s="104"/>
      <c r="AN1040" s="104"/>
      <c r="AO1040" s="104"/>
      <c r="AP1040" s="104"/>
      <c r="AQ1040" s="104"/>
      <c r="AR1040" s="104"/>
      <c r="AS1040" s="104"/>
      <c r="AT1040" s="104"/>
      <c r="AU1040" s="104"/>
      <c r="AV1040" s="104"/>
      <c r="AW1040" s="104"/>
      <c r="AX1040" s="104"/>
      <c r="AY1040" s="104"/>
      <c r="AZ1040" s="104"/>
      <c r="BA1040" s="104"/>
      <c r="BB1040" s="104"/>
      <c r="BC1040" s="104"/>
      <c r="BD1040" s="104"/>
      <c r="BE1040" s="104"/>
      <c r="BF1040" s="104"/>
      <c r="BG1040" s="104"/>
      <c r="BH1040" s="104"/>
      <c r="BI1040" s="104"/>
      <c r="BJ1040" s="104"/>
      <c r="BK1040" s="104"/>
      <c r="BL1040" s="104"/>
      <c r="BM1040" s="104"/>
      <c r="BN1040" s="104"/>
      <c r="BO1040" s="104"/>
      <c r="BP1040" s="104"/>
      <c r="BQ1040" s="104"/>
      <c r="BR1040" s="104"/>
      <c r="BS1040" s="104"/>
      <c r="BT1040" s="104"/>
      <c r="BU1040" s="104"/>
      <c r="BV1040" s="104"/>
      <c r="BW1040" s="104"/>
      <c r="BX1040" s="104"/>
      <c r="BY1040" s="104"/>
      <c r="BZ1040" s="104"/>
      <c r="CA1040" s="104"/>
      <c r="CB1040" s="104"/>
      <c r="CC1040" s="104"/>
      <c r="CD1040" s="104"/>
      <c r="CE1040" s="104"/>
      <c r="CF1040" s="104"/>
      <c r="CG1040" s="104"/>
      <c r="CH1040" s="104"/>
      <c r="CI1040" s="104"/>
      <c r="CJ1040" s="104"/>
      <c r="CK1040" s="104"/>
      <c r="CL1040" s="104"/>
      <c r="CM1040" s="104"/>
      <c r="CN1040" s="104"/>
      <c r="CO1040" s="104"/>
      <c r="CP1040" s="104"/>
      <c r="CQ1040" s="104"/>
      <c r="CR1040" s="104"/>
      <c r="CS1040" s="104"/>
      <c r="CT1040" s="104"/>
      <c r="CU1040" s="104"/>
      <c r="CV1040" s="104"/>
      <c r="CW1040" s="104"/>
      <c r="CX1040" s="104"/>
      <c r="CY1040" s="104"/>
      <c r="CZ1040" s="104"/>
      <c r="DA1040" s="104"/>
      <c r="DB1040" s="104"/>
      <c r="DC1040" s="104"/>
      <c r="DD1040" s="104"/>
      <c r="DE1040" s="104"/>
      <c r="DF1040" s="104"/>
      <c r="DG1040" s="104"/>
      <c r="DH1040" s="104"/>
      <c r="DI1040" s="104"/>
      <c r="DJ1040" s="104"/>
      <c r="DK1040" s="104"/>
      <c r="DL1040" s="104"/>
      <c r="DM1040" s="104"/>
      <c r="DN1040" s="104"/>
      <c r="DO1040" s="104"/>
      <c r="DP1040" s="104"/>
      <c r="DQ1040" s="104"/>
      <c r="DR1040" s="104"/>
      <c r="DS1040" s="104"/>
      <c r="DT1040" s="104"/>
      <c r="DU1040" s="104"/>
      <c r="DV1040" s="104"/>
      <c r="DW1040" s="104"/>
      <c r="DX1040" s="104"/>
      <c r="DY1040" s="104"/>
      <c r="DZ1040" s="104"/>
      <c r="EA1040" s="104"/>
      <c r="EB1040" s="104"/>
      <c r="EC1040" s="104"/>
      <c r="ED1040" s="104"/>
      <c r="EE1040" s="104"/>
      <c r="EF1040" s="104"/>
      <c r="EG1040" s="104"/>
      <c r="EH1040" s="104"/>
      <c r="EI1040" s="104"/>
      <c r="EJ1040" s="104"/>
      <c r="EK1040" s="104"/>
      <c r="EL1040" s="104"/>
      <c r="EM1040" s="104"/>
      <c r="EN1040" s="104"/>
      <c r="EO1040" s="104"/>
      <c r="EP1040" s="104"/>
      <c r="EQ1040" s="104"/>
      <c r="ER1040" s="104"/>
      <c r="ES1040" s="104"/>
      <c r="ET1040" s="104"/>
      <c r="EU1040" s="104"/>
      <c r="EV1040" s="104"/>
      <c r="EW1040" s="104"/>
      <c r="EX1040" s="104"/>
      <c r="EY1040" s="104"/>
      <c r="EZ1040" s="104"/>
      <c r="FA1040" s="104"/>
      <c r="FB1040" s="104"/>
      <c r="FC1040" s="104"/>
      <c r="FD1040" s="104"/>
      <c r="FE1040" s="104"/>
      <c r="FF1040" s="104"/>
      <c r="FG1040" s="104"/>
      <c r="FH1040" s="104"/>
      <c r="FI1040" s="104"/>
      <c r="FJ1040" s="104"/>
      <c r="FK1040" s="104"/>
      <c r="FL1040" s="104"/>
      <c r="FM1040" s="104"/>
      <c r="FN1040" s="104"/>
      <c r="FO1040" s="104"/>
      <c r="FP1040" s="104"/>
      <c r="FQ1040" s="104"/>
      <c r="FR1040" s="104"/>
      <c r="FS1040" s="104"/>
      <c r="FT1040" s="104"/>
      <c r="FU1040" s="104"/>
      <c r="FV1040" s="104"/>
      <c r="FW1040" s="104"/>
      <c r="FX1040" s="104"/>
      <c r="FY1040" s="104"/>
      <c r="FZ1040" s="104"/>
      <c r="GA1040" s="104"/>
      <c r="GB1040" s="104"/>
      <c r="GC1040" s="104"/>
      <c r="GD1040" s="104"/>
      <c r="GE1040" s="104"/>
      <c r="GF1040" s="104"/>
      <c r="GG1040" s="104"/>
      <c r="GH1040" s="104"/>
      <c r="GI1040" s="104"/>
      <c r="GJ1040" s="104"/>
      <c r="GK1040" s="104"/>
      <c r="GL1040" s="104"/>
      <c r="GM1040" s="104"/>
      <c r="GN1040" s="104"/>
      <c r="GO1040" s="104"/>
      <c r="GP1040" s="104"/>
      <c r="GQ1040" s="104"/>
      <c r="GR1040" s="104"/>
      <c r="GS1040" s="104"/>
      <c r="GT1040" s="104"/>
    </row>
    <row r="1041" spans="8:202" s="6" customFormat="1">
      <c r="H1041" s="104"/>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G1041" s="104"/>
      <c r="AH1041" s="104"/>
      <c r="AI1041" s="104"/>
      <c r="AJ1041" s="104"/>
      <c r="AK1041" s="104"/>
      <c r="AL1041" s="104"/>
      <c r="AM1041" s="104"/>
      <c r="AN1041" s="104"/>
      <c r="AO1041" s="104"/>
      <c r="AP1041" s="104"/>
      <c r="AQ1041" s="104"/>
      <c r="AR1041" s="104"/>
      <c r="AS1041" s="104"/>
      <c r="AT1041" s="104"/>
      <c r="AU1041" s="104"/>
      <c r="AV1041" s="104"/>
      <c r="AW1041" s="104"/>
      <c r="AX1041" s="104"/>
      <c r="AY1041" s="104"/>
      <c r="AZ1041" s="104"/>
      <c r="BA1041" s="104"/>
      <c r="BB1041" s="104"/>
      <c r="BC1041" s="104"/>
      <c r="BD1041" s="104"/>
      <c r="BE1041" s="104"/>
      <c r="BF1041" s="104"/>
      <c r="BG1041" s="104"/>
      <c r="BH1041" s="104"/>
      <c r="BI1041" s="104"/>
      <c r="BJ1041" s="104"/>
      <c r="BK1041" s="104"/>
      <c r="BL1041" s="104"/>
      <c r="BM1041" s="104"/>
      <c r="BN1041" s="104"/>
      <c r="BO1041" s="104"/>
      <c r="BP1041" s="104"/>
      <c r="BQ1041" s="104"/>
      <c r="BR1041" s="104"/>
      <c r="BS1041" s="104"/>
      <c r="BT1041" s="104"/>
      <c r="BU1041" s="104"/>
      <c r="BV1041" s="104"/>
      <c r="BW1041" s="104"/>
      <c r="BX1041" s="104"/>
      <c r="BY1041" s="104"/>
      <c r="BZ1041" s="104"/>
      <c r="CA1041" s="104"/>
      <c r="CB1041" s="104"/>
      <c r="CC1041" s="104"/>
      <c r="CD1041" s="104"/>
      <c r="CE1041" s="104"/>
      <c r="CF1041" s="104"/>
      <c r="CG1041" s="104"/>
      <c r="CH1041" s="104"/>
      <c r="CI1041" s="104"/>
      <c r="CJ1041" s="104"/>
      <c r="CK1041" s="104"/>
      <c r="CL1041" s="104"/>
      <c r="CM1041" s="104"/>
      <c r="CN1041" s="104"/>
      <c r="CO1041" s="104"/>
      <c r="CP1041" s="104"/>
      <c r="CQ1041" s="104"/>
      <c r="CR1041" s="104"/>
      <c r="CS1041" s="104"/>
      <c r="CT1041" s="104"/>
      <c r="CU1041" s="104"/>
      <c r="CV1041" s="104"/>
      <c r="CW1041" s="104"/>
      <c r="CX1041" s="104"/>
      <c r="CY1041" s="104"/>
      <c r="CZ1041" s="104"/>
      <c r="DA1041" s="104"/>
      <c r="DB1041" s="104"/>
      <c r="DC1041" s="104"/>
      <c r="DD1041" s="104"/>
      <c r="DE1041" s="104"/>
      <c r="DF1041" s="104"/>
      <c r="DG1041" s="104"/>
      <c r="DH1041" s="104"/>
      <c r="DI1041" s="104"/>
      <c r="DJ1041" s="104"/>
      <c r="DK1041" s="104"/>
      <c r="DL1041" s="104"/>
      <c r="DM1041" s="104"/>
      <c r="DN1041" s="104"/>
      <c r="DO1041" s="104"/>
      <c r="DP1041" s="104"/>
      <c r="DQ1041" s="104"/>
      <c r="DR1041" s="104"/>
      <c r="DS1041" s="104"/>
      <c r="DT1041" s="104"/>
      <c r="DU1041" s="104"/>
      <c r="DV1041" s="104"/>
      <c r="DW1041" s="104"/>
      <c r="DX1041" s="104"/>
      <c r="DY1041" s="104"/>
      <c r="DZ1041" s="104"/>
      <c r="EA1041" s="104"/>
      <c r="EB1041" s="104"/>
      <c r="EC1041" s="104"/>
      <c r="ED1041" s="104"/>
      <c r="EE1041" s="104"/>
      <c r="EF1041" s="104"/>
      <c r="EG1041" s="104"/>
      <c r="EH1041" s="104"/>
      <c r="EI1041" s="104"/>
      <c r="EJ1041" s="104"/>
      <c r="EK1041" s="104"/>
      <c r="EL1041" s="104"/>
      <c r="EM1041" s="104"/>
      <c r="EN1041" s="104"/>
      <c r="EO1041" s="104"/>
      <c r="EP1041" s="104"/>
      <c r="EQ1041" s="104"/>
      <c r="ER1041" s="104"/>
      <c r="ES1041" s="104"/>
      <c r="ET1041" s="104"/>
      <c r="EU1041" s="104"/>
      <c r="EV1041" s="104"/>
      <c r="EW1041" s="104"/>
      <c r="EX1041" s="104"/>
      <c r="EY1041" s="104"/>
      <c r="EZ1041" s="104"/>
      <c r="FA1041" s="104"/>
      <c r="FB1041" s="104"/>
      <c r="FC1041" s="104"/>
      <c r="FD1041" s="104"/>
      <c r="FE1041" s="104"/>
      <c r="FF1041" s="104"/>
      <c r="FG1041" s="104"/>
      <c r="FH1041" s="104"/>
      <c r="FI1041" s="104"/>
      <c r="FJ1041" s="104"/>
      <c r="FK1041" s="104"/>
      <c r="FL1041" s="104"/>
      <c r="FM1041" s="104"/>
      <c r="FN1041" s="104"/>
      <c r="FO1041" s="104"/>
      <c r="FP1041" s="104"/>
      <c r="FQ1041" s="104"/>
      <c r="FR1041" s="104"/>
      <c r="FS1041" s="104"/>
      <c r="FT1041" s="104"/>
      <c r="FU1041" s="104"/>
      <c r="FV1041" s="104"/>
      <c r="FW1041" s="104"/>
      <c r="FX1041" s="104"/>
      <c r="FY1041" s="104"/>
      <c r="FZ1041" s="104"/>
      <c r="GA1041" s="104"/>
      <c r="GB1041" s="104"/>
      <c r="GC1041" s="104"/>
      <c r="GD1041" s="104"/>
      <c r="GE1041" s="104"/>
      <c r="GF1041" s="104"/>
      <c r="GG1041" s="104"/>
      <c r="GH1041" s="104"/>
      <c r="GI1041" s="104"/>
      <c r="GJ1041" s="104"/>
      <c r="GK1041" s="104"/>
      <c r="GL1041" s="104"/>
      <c r="GM1041" s="104"/>
      <c r="GN1041" s="104"/>
      <c r="GO1041" s="104"/>
      <c r="GP1041" s="104"/>
      <c r="GQ1041" s="104"/>
      <c r="GR1041" s="104"/>
      <c r="GS1041" s="104"/>
      <c r="GT1041" s="104"/>
    </row>
    <row r="1042" spans="8:202" s="6" customFormat="1">
      <c r="H1042" s="104"/>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G1042" s="104"/>
      <c r="AH1042" s="104"/>
      <c r="AI1042" s="104"/>
      <c r="AJ1042" s="104"/>
      <c r="AK1042" s="104"/>
      <c r="AL1042" s="104"/>
      <c r="AM1042" s="104"/>
      <c r="AN1042" s="104"/>
      <c r="AO1042" s="104"/>
      <c r="AP1042" s="104"/>
      <c r="AQ1042" s="104"/>
      <c r="AR1042" s="104"/>
      <c r="AS1042" s="104"/>
      <c r="AT1042" s="104"/>
      <c r="AU1042" s="104"/>
      <c r="AV1042" s="104"/>
      <c r="AW1042" s="104"/>
      <c r="AX1042" s="104"/>
      <c r="AY1042" s="104"/>
      <c r="AZ1042" s="104"/>
      <c r="BA1042" s="104"/>
      <c r="BB1042" s="104"/>
      <c r="BC1042" s="104"/>
      <c r="BD1042" s="104"/>
      <c r="BE1042" s="104"/>
      <c r="BF1042" s="104"/>
      <c r="BG1042" s="104"/>
      <c r="BH1042" s="104"/>
      <c r="BI1042" s="104"/>
      <c r="BJ1042" s="104"/>
      <c r="BK1042" s="104"/>
      <c r="BL1042" s="104"/>
      <c r="BM1042" s="104"/>
      <c r="BN1042" s="104"/>
      <c r="BO1042" s="104"/>
      <c r="BP1042" s="104"/>
      <c r="BQ1042" s="104"/>
      <c r="BR1042" s="104"/>
      <c r="BS1042" s="104"/>
      <c r="BT1042" s="104"/>
      <c r="BU1042" s="104"/>
      <c r="BV1042" s="104"/>
      <c r="BW1042" s="104"/>
      <c r="BX1042" s="104"/>
      <c r="BY1042" s="104"/>
      <c r="BZ1042" s="104"/>
      <c r="CA1042" s="104"/>
      <c r="CB1042" s="104"/>
      <c r="CC1042" s="104"/>
      <c r="CD1042" s="104"/>
      <c r="CE1042" s="104"/>
      <c r="CF1042" s="104"/>
      <c r="CG1042" s="104"/>
      <c r="CH1042" s="104"/>
      <c r="CI1042" s="104"/>
      <c r="CJ1042" s="104"/>
      <c r="CK1042" s="104"/>
      <c r="CL1042" s="104"/>
      <c r="CM1042" s="104"/>
      <c r="CN1042" s="104"/>
      <c r="CO1042" s="104"/>
      <c r="CP1042" s="104"/>
      <c r="CQ1042" s="104"/>
      <c r="CR1042" s="104"/>
      <c r="CS1042" s="104"/>
      <c r="CT1042" s="104"/>
      <c r="CU1042" s="104"/>
      <c r="CV1042" s="104"/>
      <c r="CW1042" s="104"/>
      <c r="CX1042" s="104"/>
      <c r="CY1042" s="104"/>
      <c r="CZ1042" s="104"/>
      <c r="DA1042" s="104"/>
      <c r="DB1042" s="104"/>
      <c r="DC1042" s="104"/>
      <c r="DD1042" s="104"/>
      <c r="DE1042" s="104"/>
      <c r="DF1042" s="104"/>
      <c r="DG1042" s="104"/>
      <c r="DH1042" s="104"/>
      <c r="DI1042" s="104"/>
      <c r="DJ1042" s="104"/>
      <c r="DK1042" s="104"/>
      <c r="DL1042" s="104"/>
      <c r="DM1042" s="104"/>
      <c r="DN1042" s="104"/>
      <c r="DO1042" s="104"/>
      <c r="DP1042" s="104"/>
      <c r="DQ1042" s="104"/>
      <c r="DR1042" s="104"/>
      <c r="DS1042" s="104"/>
      <c r="DT1042" s="104"/>
      <c r="DU1042" s="104"/>
      <c r="DV1042" s="104"/>
      <c r="DW1042" s="104"/>
      <c r="DX1042" s="104"/>
      <c r="DY1042" s="104"/>
      <c r="DZ1042" s="104"/>
      <c r="EA1042" s="104"/>
      <c r="EB1042" s="104"/>
      <c r="EC1042" s="104"/>
      <c r="ED1042" s="104"/>
      <c r="EE1042" s="104"/>
      <c r="EF1042" s="104"/>
      <c r="EG1042" s="104"/>
      <c r="EH1042" s="104"/>
      <c r="EI1042" s="104"/>
      <c r="EJ1042" s="104"/>
      <c r="EK1042" s="104"/>
      <c r="EL1042" s="104"/>
      <c r="EM1042" s="104"/>
      <c r="EN1042" s="104"/>
      <c r="EO1042" s="104"/>
      <c r="EP1042" s="104"/>
      <c r="EQ1042" s="104"/>
      <c r="ER1042" s="104"/>
      <c r="ES1042" s="104"/>
      <c r="ET1042" s="104"/>
      <c r="EU1042" s="104"/>
      <c r="EV1042" s="104"/>
      <c r="EW1042" s="104"/>
      <c r="EX1042" s="104"/>
      <c r="EY1042" s="104"/>
      <c r="EZ1042" s="104"/>
      <c r="FA1042" s="104"/>
      <c r="FB1042" s="104"/>
      <c r="FC1042" s="104"/>
      <c r="FD1042" s="104"/>
      <c r="FE1042" s="104"/>
      <c r="FF1042" s="104"/>
      <c r="FG1042" s="104"/>
      <c r="FH1042" s="104"/>
      <c r="FI1042" s="104"/>
      <c r="FJ1042" s="104"/>
      <c r="FK1042" s="104"/>
      <c r="FL1042" s="104"/>
      <c r="FM1042" s="104"/>
      <c r="FN1042" s="104"/>
      <c r="FO1042" s="104"/>
      <c r="FP1042" s="104"/>
      <c r="FQ1042" s="104"/>
      <c r="FR1042" s="104"/>
      <c r="FS1042" s="104"/>
      <c r="FT1042" s="104"/>
      <c r="FU1042" s="104"/>
      <c r="FV1042" s="104"/>
      <c r="FW1042" s="104"/>
      <c r="FX1042" s="104"/>
      <c r="FY1042" s="104"/>
      <c r="FZ1042" s="104"/>
      <c r="GA1042" s="104"/>
      <c r="GB1042" s="104"/>
      <c r="GC1042" s="104"/>
      <c r="GD1042" s="104"/>
      <c r="GE1042" s="104"/>
      <c r="GF1042" s="104"/>
      <c r="GG1042" s="104"/>
      <c r="GH1042" s="104"/>
      <c r="GI1042" s="104"/>
      <c r="GJ1042" s="104"/>
      <c r="GK1042" s="104"/>
      <c r="GL1042" s="104"/>
      <c r="GM1042" s="104"/>
      <c r="GN1042" s="104"/>
      <c r="GO1042" s="104"/>
      <c r="GP1042" s="104"/>
      <c r="GQ1042" s="104"/>
      <c r="GR1042" s="104"/>
      <c r="GS1042" s="104"/>
      <c r="GT1042" s="104"/>
    </row>
    <row r="1043" spans="8:202" s="6" customFormat="1">
      <c r="H1043" s="104"/>
      <c r="I1043" s="104"/>
      <c r="J1043" s="104"/>
      <c r="K1043" s="104"/>
      <c r="L1043" s="104"/>
      <c r="M1043" s="104"/>
      <c r="N1043" s="104"/>
      <c r="O1043" s="104"/>
      <c r="P1043" s="104"/>
      <c r="Q1043" s="104"/>
      <c r="R1043" s="104"/>
      <c r="S1043" s="104"/>
      <c r="T1043" s="104"/>
      <c r="U1043" s="104"/>
      <c r="V1043" s="104"/>
      <c r="W1043" s="104"/>
      <c r="X1043" s="104"/>
      <c r="Y1043" s="104"/>
      <c r="Z1043" s="104"/>
      <c r="AA1043" s="104"/>
      <c r="AB1043" s="104"/>
      <c r="AC1043" s="104"/>
      <c r="AD1043" s="104"/>
      <c r="AE1043" s="104"/>
      <c r="AF1043" s="104"/>
      <c r="AG1043" s="104"/>
      <c r="AH1043" s="104"/>
      <c r="AI1043" s="104"/>
      <c r="AJ1043" s="104"/>
      <c r="AK1043" s="104"/>
      <c r="AL1043" s="104"/>
      <c r="AM1043" s="104"/>
      <c r="AN1043" s="104"/>
      <c r="AO1043" s="104"/>
      <c r="AP1043" s="104"/>
      <c r="AQ1043" s="104"/>
      <c r="AR1043" s="104"/>
      <c r="AS1043" s="104"/>
      <c r="AT1043" s="104"/>
      <c r="AU1043" s="104"/>
      <c r="AV1043" s="104"/>
      <c r="AW1043" s="104"/>
      <c r="AX1043" s="104"/>
      <c r="AY1043" s="104"/>
      <c r="AZ1043" s="104"/>
      <c r="BA1043" s="104"/>
      <c r="BB1043" s="104"/>
      <c r="BC1043" s="104"/>
      <c r="BD1043" s="104"/>
      <c r="BE1043" s="104"/>
      <c r="BF1043" s="104"/>
      <c r="BG1043" s="104"/>
      <c r="BH1043" s="104"/>
      <c r="BI1043" s="104"/>
      <c r="BJ1043" s="104"/>
      <c r="BK1043" s="104"/>
      <c r="BL1043" s="104"/>
      <c r="BM1043" s="104"/>
      <c r="BN1043" s="104"/>
      <c r="BO1043" s="104"/>
      <c r="BP1043" s="104"/>
      <c r="BQ1043" s="104"/>
      <c r="BR1043" s="104"/>
      <c r="BS1043" s="104"/>
      <c r="BT1043" s="104"/>
      <c r="BU1043" s="104"/>
      <c r="BV1043" s="104"/>
      <c r="BW1043" s="104"/>
      <c r="BX1043" s="104"/>
      <c r="BY1043" s="104"/>
      <c r="BZ1043" s="104"/>
      <c r="CA1043" s="104"/>
      <c r="CB1043" s="104"/>
      <c r="CC1043" s="104"/>
      <c r="CD1043" s="104"/>
      <c r="CE1043" s="104"/>
      <c r="CF1043" s="104"/>
      <c r="CG1043" s="104"/>
      <c r="CH1043" s="104"/>
      <c r="CI1043" s="104"/>
      <c r="CJ1043" s="104"/>
      <c r="CK1043" s="104"/>
      <c r="CL1043" s="104"/>
      <c r="CM1043" s="104"/>
      <c r="CN1043" s="104"/>
      <c r="CO1043" s="104"/>
      <c r="CP1043" s="104"/>
      <c r="CQ1043" s="104"/>
      <c r="CR1043" s="104"/>
      <c r="CS1043" s="104"/>
      <c r="CT1043" s="104"/>
      <c r="CU1043" s="104"/>
      <c r="CV1043" s="104"/>
      <c r="CW1043" s="104"/>
      <c r="CX1043" s="104"/>
      <c r="CY1043" s="104"/>
      <c r="CZ1043" s="104"/>
      <c r="DA1043" s="104"/>
      <c r="DB1043" s="104"/>
      <c r="DC1043" s="104"/>
      <c r="DD1043" s="104"/>
      <c r="DE1043" s="104"/>
      <c r="DF1043" s="104"/>
      <c r="DG1043" s="104"/>
      <c r="DH1043" s="104"/>
      <c r="DI1043" s="104"/>
      <c r="DJ1043" s="104"/>
      <c r="DK1043" s="104"/>
      <c r="DL1043" s="104"/>
      <c r="DM1043" s="104"/>
      <c r="DN1043" s="104"/>
      <c r="DO1043" s="104"/>
      <c r="DP1043" s="104"/>
      <c r="DQ1043" s="104"/>
      <c r="DR1043" s="104"/>
      <c r="DS1043" s="104"/>
      <c r="DT1043" s="104"/>
      <c r="DU1043" s="104"/>
      <c r="DV1043" s="104"/>
      <c r="DW1043" s="104"/>
      <c r="DX1043" s="104"/>
      <c r="DY1043" s="104"/>
      <c r="DZ1043" s="104"/>
      <c r="EA1043" s="104"/>
      <c r="EB1043" s="104"/>
      <c r="EC1043" s="104"/>
      <c r="ED1043" s="104"/>
      <c r="EE1043" s="104"/>
      <c r="EF1043" s="104"/>
      <c r="EG1043" s="104"/>
      <c r="EH1043" s="104"/>
      <c r="EI1043" s="104"/>
      <c r="EJ1043" s="104"/>
      <c r="EK1043" s="104"/>
      <c r="EL1043" s="104"/>
      <c r="EM1043" s="104"/>
      <c r="EN1043" s="104"/>
      <c r="EO1043" s="104"/>
      <c r="EP1043" s="104"/>
      <c r="EQ1043" s="104"/>
      <c r="ER1043" s="104"/>
      <c r="ES1043" s="104"/>
      <c r="ET1043" s="104"/>
      <c r="EU1043" s="104"/>
      <c r="EV1043" s="104"/>
      <c r="EW1043" s="104"/>
      <c r="EX1043" s="104"/>
      <c r="EY1043" s="104"/>
      <c r="EZ1043" s="104"/>
      <c r="FA1043" s="104"/>
      <c r="FB1043" s="104"/>
      <c r="FC1043" s="104"/>
      <c r="FD1043" s="104"/>
      <c r="FE1043" s="104"/>
      <c r="FF1043" s="104"/>
      <c r="FG1043" s="104"/>
      <c r="FH1043" s="104"/>
      <c r="FI1043" s="104"/>
      <c r="FJ1043" s="104"/>
      <c r="FK1043" s="104"/>
      <c r="FL1043" s="104"/>
      <c r="FM1043" s="104"/>
      <c r="FN1043" s="104"/>
      <c r="FO1043" s="104"/>
      <c r="FP1043" s="104"/>
      <c r="FQ1043" s="104"/>
      <c r="FR1043" s="104"/>
      <c r="FS1043" s="104"/>
      <c r="FT1043" s="104"/>
      <c r="FU1043" s="104"/>
      <c r="FV1043" s="104"/>
      <c r="FW1043" s="104"/>
      <c r="FX1043" s="104"/>
      <c r="FY1043" s="104"/>
      <c r="FZ1043" s="104"/>
      <c r="GA1043" s="104"/>
      <c r="GB1043" s="104"/>
      <c r="GC1043" s="104"/>
      <c r="GD1043" s="104"/>
      <c r="GE1043" s="104"/>
      <c r="GF1043" s="104"/>
      <c r="GG1043" s="104"/>
      <c r="GH1043" s="104"/>
      <c r="GI1043" s="104"/>
      <c r="GJ1043" s="104"/>
      <c r="GK1043" s="104"/>
      <c r="GL1043" s="104"/>
      <c r="GM1043" s="104"/>
      <c r="GN1043" s="104"/>
      <c r="GO1043" s="104"/>
      <c r="GP1043" s="104"/>
      <c r="GQ1043" s="104"/>
      <c r="GR1043" s="104"/>
      <c r="GS1043" s="104"/>
      <c r="GT1043" s="104"/>
    </row>
    <row r="1044" spans="8:202" s="6" customFormat="1">
      <c r="H1044" s="104"/>
      <c r="I1044" s="104"/>
      <c r="J1044" s="104"/>
      <c r="K1044" s="104"/>
      <c r="L1044" s="104"/>
      <c r="M1044" s="104"/>
      <c r="N1044" s="104"/>
      <c r="O1044" s="104"/>
      <c r="P1044" s="104"/>
      <c r="Q1044" s="104"/>
      <c r="R1044" s="104"/>
      <c r="S1044" s="104"/>
      <c r="T1044" s="104"/>
      <c r="U1044" s="104"/>
      <c r="V1044" s="104"/>
      <c r="W1044" s="104"/>
      <c r="X1044" s="104"/>
      <c r="Y1044" s="104"/>
      <c r="Z1044" s="104"/>
      <c r="AA1044" s="104"/>
      <c r="AB1044" s="104"/>
      <c r="AC1044" s="104"/>
      <c r="AD1044" s="104"/>
      <c r="AE1044" s="104"/>
      <c r="AF1044" s="104"/>
      <c r="AG1044" s="104"/>
      <c r="AH1044" s="104"/>
      <c r="AI1044" s="104"/>
      <c r="AJ1044" s="104"/>
      <c r="AK1044" s="104"/>
      <c r="AL1044" s="104"/>
      <c r="AM1044" s="104"/>
      <c r="AN1044" s="104"/>
      <c r="AO1044" s="104"/>
      <c r="AP1044" s="104"/>
      <c r="AQ1044" s="104"/>
      <c r="AR1044" s="104"/>
      <c r="AS1044" s="104"/>
      <c r="AT1044" s="104"/>
      <c r="AU1044" s="104"/>
      <c r="AV1044" s="104"/>
      <c r="AW1044" s="104"/>
      <c r="AX1044" s="104"/>
      <c r="AY1044" s="104"/>
      <c r="AZ1044" s="104"/>
      <c r="BA1044" s="104"/>
      <c r="BB1044" s="104"/>
      <c r="BC1044" s="104"/>
      <c r="BD1044" s="104"/>
      <c r="BE1044" s="104"/>
      <c r="BF1044" s="104"/>
      <c r="BG1044" s="104"/>
      <c r="BH1044" s="104"/>
      <c r="BI1044" s="104"/>
      <c r="BJ1044" s="104"/>
      <c r="BK1044" s="104"/>
      <c r="BL1044" s="104"/>
      <c r="BM1044" s="104"/>
      <c r="BN1044" s="104"/>
      <c r="BO1044" s="104"/>
      <c r="BP1044" s="104"/>
      <c r="BQ1044" s="104"/>
      <c r="BR1044" s="104"/>
      <c r="BS1044" s="104"/>
      <c r="BT1044" s="104"/>
      <c r="BU1044" s="104"/>
      <c r="BV1044" s="104"/>
      <c r="BW1044" s="104"/>
      <c r="BX1044" s="104"/>
      <c r="BY1044" s="104"/>
      <c r="BZ1044" s="104"/>
      <c r="CA1044" s="104"/>
      <c r="CB1044" s="104"/>
      <c r="CC1044" s="104"/>
      <c r="CD1044" s="104"/>
      <c r="CE1044" s="104"/>
      <c r="CF1044" s="104"/>
      <c r="CG1044" s="104"/>
      <c r="CH1044" s="104"/>
      <c r="CI1044" s="104"/>
      <c r="CJ1044" s="104"/>
      <c r="CK1044" s="104"/>
      <c r="CL1044" s="104"/>
      <c r="CM1044" s="104"/>
      <c r="CN1044" s="104"/>
      <c r="CO1044" s="104"/>
      <c r="CP1044" s="104"/>
      <c r="CQ1044" s="104"/>
      <c r="CR1044" s="104"/>
      <c r="CS1044" s="104"/>
      <c r="CT1044" s="104"/>
      <c r="CU1044" s="104"/>
      <c r="CV1044" s="104"/>
      <c r="CW1044" s="104"/>
      <c r="CX1044" s="104"/>
      <c r="CY1044" s="104"/>
      <c r="CZ1044" s="104"/>
      <c r="DA1044" s="104"/>
      <c r="DB1044" s="104"/>
      <c r="DC1044" s="104"/>
      <c r="DD1044" s="104"/>
      <c r="DE1044" s="104"/>
      <c r="DF1044" s="104"/>
      <c r="DG1044" s="104"/>
      <c r="DH1044" s="104"/>
      <c r="DI1044" s="104"/>
      <c r="DJ1044" s="104"/>
      <c r="DK1044" s="104"/>
      <c r="DL1044" s="104"/>
      <c r="DM1044" s="104"/>
      <c r="DN1044" s="104"/>
      <c r="DO1044" s="104"/>
      <c r="DP1044" s="104"/>
      <c r="DQ1044" s="104"/>
      <c r="DR1044" s="104"/>
      <c r="DS1044" s="104"/>
      <c r="DT1044" s="104"/>
      <c r="DU1044" s="104"/>
      <c r="DV1044" s="104"/>
      <c r="DW1044" s="104"/>
      <c r="DX1044" s="104"/>
      <c r="DY1044" s="104"/>
      <c r="DZ1044" s="104"/>
      <c r="EA1044" s="104"/>
      <c r="EB1044" s="104"/>
      <c r="EC1044" s="104"/>
      <c r="ED1044" s="104"/>
      <c r="EE1044" s="104"/>
      <c r="EF1044" s="104"/>
      <c r="EG1044" s="104"/>
      <c r="EH1044" s="104"/>
      <c r="EI1044" s="104"/>
      <c r="EJ1044" s="104"/>
      <c r="EK1044" s="104"/>
      <c r="EL1044" s="104"/>
      <c r="EM1044" s="104"/>
      <c r="EN1044" s="104"/>
      <c r="EO1044" s="104"/>
      <c r="EP1044" s="104"/>
      <c r="EQ1044" s="104"/>
      <c r="ER1044" s="104"/>
      <c r="ES1044" s="104"/>
      <c r="ET1044" s="104"/>
      <c r="EU1044" s="104"/>
      <c r="EV1044" s="104"/>
      <c r="EW1044" s="104"/>
      <c r="EX1044" s="104"/>
      <c r="EY1044" s="104"/>
      <c r="EZ1044" s="104"/>
      <c r="FA1044" s="104"/>
      <c r="FB1044" s="104"/>
      <c r="FC1044" s="104"/>
      <c r="FD1044" s="104"/>
      <c r="FE1044" s="104"/>
      <c r="FF1044" s="104"/>
      <c r="FG1044" s="104"/>
      <c r="FH1044" s="104"/>
      <c r="FI1044" s="104"/>
      <c r="FJ1044" s="104"/>
      <c r="FK1044" s="104"/>
      <c r="FL1044" s="104"/>
      <c r="FM1044" s="104"/>
      <c r="FN1044" s="104"/>
      <c r="FO1044" s="104"/>
      <c r="FP1044" s="104"/>
      <c r="FQ1044" s="104"/>
      <c r="FR1044" s="104"/>
      <c r="FS1044" s="104"/>
      <c r="FT1044" s="104"/>
      <c r="FU1044" s="104"/>
      <c r="FV1044" s="104"/>
      <c r="FW1044" s="104"/>
      <c r="FX1044" s="104"/>
      <c r="FY1044" s="104"/>
      <c r="FZ1044" s="104"/>
      <c r="GA1044" s="104"/>
      <c r="GB1044" s="104"/>
      <c r="GC1044" s="104"/>
      <c r="GD1044" s="104"/>
      <c r="GE1044" s="104"/>
      <c r="GF1044" s="104"/>
      <c r="GG1044" s="104"/>
      <c r="GH1044" s="104"/>
      <c r="GI1044" s="104"/>
      <c r="GJ1044" s="104"/>
      <c r="GK1044" s="104"/>
      <c r="GL1044" s="104"/>
      <c r="GM1044" s="104"/>
      <c r="GN1044" s="104"/>
      <c r="GO1044" s="104"/>
      <c r="GP1044" s="104"/>
      <c r="GQ1044" s="104"/>
      <c r="GR1044" s="104"/>
      <c r="GS1044" s="104"/>
      <c r="GT1044" s="104"/>
    </row>
    <row r="1045" spans="8:202" s="6" customFormat="1">
      <c r="H1045" s="104"/>
      <c r="I1045" s="104"/>
      <c r="J1045" s="104"/>
      <c r="K1045" s="104"/>
      <c r="L1045" s="104"/>
      <c r="M1045" s="104"/>
      <c r="N1045" s="104"/>
      <c r="O1045" s="104"/>
      <c r="P1045" s="104"/>
      <c r="Q1045" s="104"/>
      <c r="R1045" s="104"/>
      <c r="S1045" s="104"/>
      <c r="T1045" s="104"/>
      <c r="U1045" s="104"/>
      <c r="V1045" s="104"/>
      <c r="W1045" s="104"/>
      <c r="X1045" s="104"/>
      <c r="Y1045" s="104"/>
      <c r="Z1045" s="104"/>
      <c r="AA1045" s="104"/>
      <c r="AB1045" s="104"/>
      <c r="AC1045" s="104"/>
      <c r="AD1045" s="104"/>
      <c r="AE1045" s="104"/>
      <c r="AF1045" s="104"/>
      <c r="AG1045" s="104"/>
      <c r="AH1045" s="104"/>
      <c r="AI1045" s="104"/>
      <c r="AJ1045" s="104"/>
      <c r="AK1045" s="104"/>
      <c r="AL1045" s="104"/>
      <c r="AM1045" s="104"/>
      <c r="AN1045" s="104"/>
      <c r="AO1045" s="104"/>
      <c r="AP1045" s="104"/>
      <c r="AQ1045" s="104"/>
      <c r="AR1045" s="104"/>
      <c r="AS1045" s="104"/>
      <c r="AT1045" s="104"/>
      <c r="AU1045" s="104"/>
      <c r="AV1045" s="104"/>
      <c r="AW1045" s="104"/>
      <c r="AX1045" s="104"/>
      <c r="AY1045" s="104"/>
      <c r="AZ1045" s="104"/>
      <c r="BA1045" s="104"/>
      <c r="BB1045" s="104"/>
      <c r="BC1045" s="104"/>
      <c r="BD1045" s="104"/>
      <c r="BE1045" s="104"/>
      <c r="BF1045" s="104"/>
      <c r="BG1045" s="104"/>
      <c r="BH1045" s="104"/>
      <c r="BI1045" s="104"/>
      <c r="BJ1045" s="104"/>
      <c r="BK1045" s="104"/>
      <c r="BL1045" s="104"/>
      <c r="BM1045" s="104"/>
      <c r="BN1045" s="104"/>
      <c r="BO1045" s="104"/>
      <c r="BP1045" s="104"/>
      <c r="BQ1045" s="104"/>
      <c r="BR1045" s="104"/>
      <c r="BS1045" s="104"/>
      <c r="BT1045" s="104"/>
      <c r="BU1045" s="104"/>
      <c r="BV1045" s="104"/>
      <c r="BW1045" s="104"/>
      <c r="BX1045" s="104"/>
      <c r="BY1045" s="104"/>
      <c r="BZ1045" s="104"/>
      <c r="CA1045" s="104"/>
      <c r="CB1045" s="104"/>
      <c r="CC1045" s="104"/>
      <c r="CD1045" s="104"/>
      <c r="CE1045" s="104"/>
      <c r="CF1045" s="104"/>
      <c r="CG1045" s="104"/>
      <c r="CH1045" s="104"/>
      <c r="CI1045" s="104"/>
      <c r="CJ1045" s="104"/>
      <c r="CK1045" s="104"/>
      <c r="CL1045" s="104"/>
      <c r="CM1045" s="104"/>
      <c r="CN1045" s="104"/>
      <c r="CO1045" s="104"/>
      <c r="CP1045" s="104"/>
      <c r="CQ1045" s="104"/>
      <c r="CR1045" s="104"/>
      <c r="CS1045" s="104"/>
      <c r="CT1045" s="104"/>
      <c r="CU1045" s="104"/>
      <c r="CV1045" s="104"/>
      <c r="CW1045" s="104"/>
      <c r="CX1045" s="104"/>
      <c r="CY1045" s="104"/>
      <c r="CZ1045" s="104"/>
      <c r="DA1045" s="104"/>
      <c r="DB1045" s="104"/>
      <c r="DC1045" s="104"/>
      <c r="DD1045" s="104"/>
      <c r="DE1045" s="104"/>
      <c r="DF1045" s="104"/>
      <c r="DG1045" s="104"/>
      <c r="DH1045" s="104"/>
      <c r="DI1045" s="104"/>
      <c r="DJ1045" s="104"/>
      <c r="DK1045" s="104"/>
      <c r="DL1045" s="104"/>
      <c r="DM1045" s="104"/>
      <c r="DN1045" s="104"/>
      <c r="DO1045" s="104"/>
      <c r="DP1045" s="104"/>
      <c r="DQ1045" s="104"/>
      <c r="DR1045" s="104"/>
      <c r="DS1045" s="104"/>
      <c r="DT1045" s="104"/>
      <c r="DU1045" s="104"/>
      <c r="DV1045" s="104"/>
      <c r="DW1045" s="104"/>
      <c r="DX1045" s="104"/>
      <c r="DY1045" s="104"/>
      <c r="DZ1045" s="104"/>
      <c r="EA1045" s="104"/>
      <c r="EB1045" s="104"/>
      <c r="EC1045" s="104"/>
      <c r="ED1045" s="104"/>
      <c r="EE1045" s="104"/>
      <c r="EF1045" s="104"/>
      <c r="EG1045" s="104"/>
      <c r="EH1045" s="104"/>
      <c r="EI1045" s="104"/>
      <c r="EJ1045" s="104"/>
      <c r="EK1045" s="104"/>
      <c r="EL1045" s="104"/>
      <c r="EM1045" s="104"/>
      <c r="EN1045" s="104"/>
      <c r="EO1045" s="104"/>
      <c r="EP1045" s="104"/>
      <c r="EQ1045" s="104"/>
      <c r="ER1045" s="104"/>
      <c r="ES1045" s="104"/>
      <c r="ET1045" s="104"/>
      <c r="EU1045" s="104"/>
      <c r="EV1045" s="104"/>
      <c r="EW1045" s="104"/>
      <c r="EX1045" s="104"/>
      <c r="EY1045" s="104"/>
      <c r="EZ1045" s="104"/>
      <c r="FA1045" s="104"/>
      <c r="FB1045" s="104"/>
      <c r="FC1045" s="104"/>
      <c r="FD1045" s="104"/>
      <c r="FE1045" s="104"/>
      <c r="FF1045" s="104"/>
      <c r="FG1045" s="104"/>
      <c r="FH1045" s="104"/>
      <c r="FI1045" s="104"/>
      <c r="FJ1045" s="104"/>
      <c r="FK1045" s="104"/>
      <c r="FL1045" s="104"/>
      <c r="FM1045" s="104"/>
      <c r="FN1045" s="104"/>
      <c r="FO1045" s="104"/>
      <c r="FP1045" s="104"/>
      <c r="FQ1045" s="104"/>
      <c r="FR1045" s="104"/>
      <c r="FS1045" s="104"/>
      <c r="FT1045" s="104"/>
      <c r="FU1045" s="104"/>
      <c r="FV1045" s="104"/>
      <c r="FW1045" s="104"/>
      <c r="FX1045" s="104"/>
      <c r="FY1045" s="104"/>
      <c r="FZ1045" s="104"/>
      <c r="GA1045" s="104"/>
      <c r="GB1045" s="104"/>
      <c r="GC1045" s="104"/>
      <c r="GD1045" s="104"/>
      <c r="GE1045" s="104"/>
      <c r="GF1045" s="104"/>
      <c r="GG1045" s="104"/>
      <c r="GH1045" s="104"/>
      <c r="GI1045" s="104"/>
      <c r="GJ1045" s="104"/>
      <c r="GK1045" s="104"/>
      <c r="GL1045" s="104"/>
      <c r="GM1045" s="104"/>
      <c r="GN1045" s="104"/>
      <c r="GO1045" s="104"/>
      <c r="GP1045" s="104"/>
      <c r="GQ1045" s="104"/>
      <c r="GR1045" s="104"/>
      <c r="GS1045" s="104"/>
      <c r="GT1045" s="104"/>
    </row>
    <row r="1046" spans="8:202" s="6" customFormat="1">
      <c r="H1046" s="104"/>
      <c r="I1046" s="104"/>
      <c r="J1046" s="104"/>
      <c r="K1046" s="104"/>
      <c r="L1046" s="104"/>
      <c r="M1046" s="104"/>
      <c r="N1046" s="104"/>
      <c r="O1046" s="104"/>
      <c r="P1046" s="104"/>
      <c r="Q1046" s="104"/>
      <c r="R1046" s="104"/>
      <c r="S1046" s="104"/>
      <c r="T1046" s="104"/>
      <c r="U1046" s="104"/>
      <c r="V1046" s="104"/>
      <c r="W1046" s="104"/>
      <c r="X1046" s="104"/>
      <c r="Y1046" s="104"/>
      <c r="Z1046" s="104"/>
      <c r="AA1046" s="104"/>
      <c r="AB1046" s="104"/>
      <c r="AC1046" s="104"/>
      <c r="AD1046" s="104"/>
      <c r="AE1046" s="104"/>
      <c r="AF1046" s="104"/>
      <c r="AG1046" s="104"/>
      <c r="AH1046" s="104"/>
      <c r="AI1046" s="104"/>
      <c r="AJ1046" s="104"/>
      <c r="AK1046" s="104"/>
      <c r="AL1046" s="104"/>
      <c r="AM1046" s="104"/>
      <c r="AN1046" s="104"/>
      <c r="AO1046" s="104"/>
      <c r="AP1046" s="104"/>
      <c r="AQ1046" s="104"/>
      <c r="AR1046" s="104"/>
      <c r="AS1046" s="104"/>
      <c r="AT1046" s="104"/>
      <c r="AU1046" s="104"/>
      <c r="AV1046" s="104"/>
      <c r="AW1046" s="104"/>
      <c r="AX1046" s="104"/>
      <c r="AY1046" s="104"/>
      <c r="AZ1046" s="104"/>
      <c r="BA1046" s="104"/>
      <c r="BB1046" s="104"/>
      <c r="BC1046" s="104"/>
      <c r="BD1046" s="104"/>
      <c r="BE1046" s="104"/>
      <c r="BF1046" s="104"/>
      <c r="BG1046" s="104"/>
      <c r="BH1046" s="104"/>
      <c r="BI1046" s="104"/>
      <c r="BJ1046" s="104"/>
      <c r="BK1046" s="104"/>
      <c r="BL1046" s="104"/>
      <c r="BM1046" s="104"/>
      <c r="BN1046" s="104"/>
      <c r="BO1046" s="104"/>
      <c r="BP1046" s="104"/>
      <c r="BQ1046" s="104"/>
      <c r="BR1046" s="104"/>
      <c r="BS1046" s="104"/>
      <c r="BT1046" s="104"/>
      <c r="BU1046" s="104"/>
      <c r="BV1046" s="104"/>
      <c r="BW1046" s="104"/>
      <c r="BX1046" s="104"/>
      <c r="BY1046" s="104"/>
      <c r="BZ1046" s="104"/>
      <c r="CA1046" s="104"/>
      <c r="CB1046" s="104"/>
      <c r="CC1046" s="104"/>
      <c r="CD1046" s="104"/>
      <c r="CE1046" s="104"/>
      <c r="CF1046" s="104"/>
      <c r="CG1046" s="104"/>
      <c r="CH1046" s="104"/>
      <c r="CI1046" s="104"/>
      <c r="CJ1046" s="104"/>
      <c r="CK1046" s="104"/>
      <c r="CL1046" s="104"/>
      <c r="CM1046" s="104"/>
      <c r="CN1046" s="104"/>
      <c r="CO1046" s="104"/>
      <c r="CP1046" s="104"/>
      <c r="CQ1046" s="104"/>
      <c r="CR1046" s="104"/>
      <c r="CS1046" s="104"/>
      <c r="CT1046" s="104"/>
      <c r="CU1046" s="104"/>
      <c r="CV1046" s="104"/>
      <c r="CW1046" s="104"/>
      <c r="CX1046" s="104"/>
      <c r="CY1046" s="104"/>
      <c r="CZ1046" s="104"/>
      <c r="DA1046" s="104"/>
      <c r="DB1046" s="104"/>
      <c r="DC1046" s="104"/>
      <c r="DD1046" s="104"/>
      <c r="DE1046" s="104"/>
      <c r="DF1046" s="104"/>
      <c r="DG1046" s="104"/>
      <c r="DH1046" s="104"/>
      <c r="DI1046" s="104"/>
      <c r="DJ1046" s="104"/>
      <c r="DK1046" s="104"/>
      <c r="DL1046" s="104"/>
      <c r="DM1046" s="104"/>
      <c r="DN1046" s="104"/>
      <c r="DO1046" s="104"/>
      <c r="DP1046" s="104"/>
      <c r="DQ1046" s="104"/>
      <c r="DR1046" s="104"/>
      <c r="DS1046" s="104"/>
      <c r="DT1046" s="104"/>
      <c r="DU1046" s="104"/>
      <c r="DV1046" s="104"/>
      <c r="DW1046" s="104"/>
      <c r="DX1046" s="104"/>
      <c r="DY1046" s="104"/>
      <c r="DZ1046" s="104"/>
      <c r="EA1046" s="104"/>
      <c r="EB1046" s="104"/>
      <c r="EC1046" s="104"/>
      <c r="ED1046" s="104"/>
      <c r="EE1046" s="104"/>
      <c r="EF1046" s="104"/>
      <c r="EG1046" s="104"/>
      <c r="EH1046" s="104"/>
      <c r="EI1046" s="104"/>
      <c r="EJ1046" s="104"/>
      <c r="EK1046" s="104"/>
      <c r="EL1046" s="104"/>
      <c r="EM1046" s="104"/>
      <c r="EN1046" s="104"/>
      <c r="EO1046" s="104"/>
      <c r="EP1046" s="104"/>
      <c r="EQ1046" s="104"/>
      <c r="ER1046" s="104"/>
      <c r="ES1046" s="104"/>
      <c r="ET1046" s="104"/>
      <c r="EU1046" s="104"/>
      <c r="EV1046" s="104"/>
      <c r="EW1046" s="104"/>
      <c r="EX1046" s="104"/>
      <c r="EY1046" s="104"/>
      <c r="EZ1046" s="104"/>
      <c r="FA1046" s="104"/>
      <c r="FB1046" s="104"/>
      <c r="FC1046" s="104"/>
      <c r="FD1046" s="104"/>
      <c r="FE1046" s="104"/>
      <c r="FF1046" s="104"/>
      <c r="FG1046" s="104"/>
      <c r="FH1046" s="104"/>
      <c r="FI1046" s="104"/>
      <c r="FJ1046" s="104"/>
      <c r="FK1046" s="104"/>
      <c r="FL1046" s="104"/>
      <c r="FM1046" s="104"/>
      <c r="FN1046" s="104"/>
      <c r="FO1046" s="104"/>
      <c r="FP1046" s="104"/>
      <c r="FQ1046" s="104"/>
      <c r="FR1046" s="104"/>
      <c r="FS1046" s="104"/>
      <c r="FT1046" s="104"/>
      <c r="FU1046" s="104"/>
      <c r="FV1046" s="104"/>
      <c r="FW1046" s="104"/>
      <c r="FX1046" s="104"/>
      <c r="FY1046" s="104"/>
      <c r="FZ1046" s="104"/>
      <c r="GA1046" s="104"/>
      <c r="GB1046" s="104"/>
      <c r="GC1046" s="104"/>
      <c r="GD1046" s="104"/>
      <c r="GE1046" s="104"/>
      <c r="GF1046" s="104"/>
      <c r="GG1046" s="104"/>
      <c r="GH1046" s="104"/>
      <c r="GI1046" s="104"/>
      <c r="GJ1046" s="104"/>
      <c r="GK1046" s="104"/>
      <c r="GL1046" s="104"/>
      <c r="GM1046" s="104"/>
      <c r="GN1046" s="104"/>
      <c r="GO1046" s="104"/>
      <c r="GP1046" s="104"/>
      <c r="GQ1046" s="104"/>
      <c r="GR1046" s="104"/>
      <c r="GS1046" s="104"/>
      <c r="GT1046" s="104"/>
    </row>
    <row r="1047" spans="8:202" s="6" customFormat="1">
      <c r="H1047" s="104"/>
      <c r="I1047" s="104"/>
      <c r="J1047" s="104"/>
      <c r="K1047" s="104"/>
      <c r="L1047" s="104"/>
      <c r="M1047" s="104"/>
      <c r="N1047" s="104"/>
      <c r="O1047" s="104"/>
      <c r="P1047" s="104"/>
      <c r="Q1047" s="104"/>
      <c r="R1047" s="104"/>
      <c r="S1047" s="104"/>
      <c r="T1047" s="104"/>
      <c r="U1047" s="104"/>
      <c r="V1047" s="104"/>
      <c r="W1047" s="104"/>
      <c r="X1047" s="104"/>
      <c r="Y1047" s="104"/>
      <c r="Z1047" s="104"/>
      <c r="AA1047" s="104"/>
      <c r="AB1047" s="104"/>
      <c r="AC1047" s="104"/>
      <c r="AD1047" s="104"/>
      <c r="AE1047" s="104"/>
      <c r="AF1047" s="104"/>
      <c r="AG1047" s="104"/>
      <c r="AH1047" s="104"/>
      <c r="AI1047" s="104"/>
      <c r="AJ1047" s="104"/>
      <c r="AK1047" s="104"/>
      <c r="AL1047" s="104"/>
      <c r="AM1047" s="104"/>
      <c r="AN1047" s="104"/>
      <c r="AO1047" s="104"/>
      <c r="AP1047" s="104"/>
      <c r="AQ1047" s="104"/>
      <c r="AR1047" s="104"/>
      <c r="AS1047" s="104"/>
      <c r="AT1047" s="104"/>
      <c r="AU1047" s="104"/>
      <c r="AV1047" s="104"/>
      <c r="AW1047" s="104"/>
      <c r="AX1047" s="104"/>
      <c r="AY1047" s="104"/>
      <c r="AZ1047" s="104"/>
      <c r="BA1047" s="104"/>
      <c r="BB1047" s="104"/>
      <c r="BC1047" s="104"/>
      <c r="BD1047" s="104"/>
      <c r="BE1047" s="104"/>
      <c r="BF1047" s="104"/>
      <c r="BG1047" s="104"/>
      <c r="BH1047" s="104"/>
      <c r="BI1047" s="104"/>
      <c r="BJ1047" s="104"/>
      <c r="BK1047" s="104"/>
      <c r="BL1047" s="104"/>
      <c r="BM1047" s="104"/>
      <c r="BN1047" s="104"/>
      <c r="BO1047" s="104"/>
      <c r="BP1047" s="104"/>
      <c r="BQ1047" s="104"/>
      <c r="BR1047" s="104"/>
      <c r="BS1047" s="104"/>
      <c r="BT1047" s="104"/>
      <c r="BU1047" s="104"/>
      <c r="BV1047" s="104"/>
      <c r="BW1047" s="104"/>
      <c r="BX1047" s="104"/>
      <c r="BY1047" s="104"/>
      <c r="BZ1047" s="104"/>
      <c r="CA1047" s="104"/>
      <c r="CB1047" s="104"/>
      <c r="CC1047" s="104"/>
      <c r="CD1047" s="104"/>
      <c r="CE1047" s="104"/>
      <c r="CF1047" s="104"/>
      <c r="CG1047" s="104"/>
      <c r="CH1047" s="104"/>
      <c r="CI1047" s="104"/>
      <c r="CJ1047" s="104"/>
      <c r="CK1047" s="104"/>
      <c r="CL1047" s="104"/>
      <c r="CM1047" s="104"/>
      <c r="CN1047" s="104"/>
      <c r="CO1047" s="104"/>
      <c r="CP1047" s="104"/>
      <c r="CQ1047" s="104"/>
      <c r="CR1047" s="104"/>
      <c r="CS1047" s="104"/>
      <c r="CT1047" s="104"/>
      <c r="CU1047" s="104"/>
      <c r="CV1047" s="104"/>
      <c r="CW1047" s="104"/>
      <c r="CX1047" s="104"/>
      <c r="CY1047" s="104"/>
      <c r="CZ1047" s="104"/>
      <c r="DA1047" s="104"/>
      <c r="DB1047" s="104"/>
      <c r="DC1047" s="104"/>
      <c r="DD1047" s="104"/>
      <c r="DE1047" s="104"/>
      <c r="DF1047" s="104"/>
      <c r="DG1047" s="104"/>
      <c r="DH1047" s="104"/>
      <c r="DI1047" s="104"/>
      <c r="DJ1047" s="104"/>
      <c r="DK1047" s="104"/>
      <c r="DL1047" s="104"/>
      <c r="DM1047" s="104"/>
      <c r="DN1047" s="104"/>
      <c r="DO1047" s="104"/>
      <c r="DP1047" s="104"/>
      <c r="DQ1047" s="104"/>
      <c r="DR1047" s="104"/>
      <c r="DS1047" s="104"/>
      <c r="DT1047" s="104"/>
      <c r="DU1047" s="104"/>
      <c r="DV1047" s="104"/>
      <c r="DW1047" s="104"/>
      <c r="DX1047" s="104"/>
      <c r="DY1047" s="104"/>
      <c r="DZ1047" s="104"/>
      <c r="EA1047" s="104"/>
      <c r="EB1047" s="104"/>
      <c r="EC1047" s="104"/>
      <c r="ED1047" s="104"/>
      <c r="EE1047" s="104"/>
      <c r="EF1047" s="104"/>
      <c r="EG1047" s="104"/>
      <c r="EH1047" s="104"/>
      <c r="EI1047" s="104"/>
      <c r="EJ1047" s="104"/>
      <c r="EK1047" s="104"/>
      <c r="EL1047" s="104"/>
      <c r="EM1047" s="104"/>
      <c r="EN1047" s="104"/>
      <c r="EO1047" s="104"/>
      <c r="EP1047" s="104"/>
      <c r="EQ1047" s="104"/>
      <c r="ER1047" s="104"/>
      <c r="ES1047" s="104"/>
      <c r="ET1047" s="104"/>
      <c r="EU1047" s="104"/>
      <c r="EV1047" s="104"/>
      <c r="EW1047" s="104"/>
      <c r="EX1047" s="104"/>
      <c r="EY1047" s="104"/>
      <c r="EZ1047" s="104"/>
      <c r="FA1047" s="104"/>
      <c r="FB1047" s="104"/>
      <c r="FC1047" s="104"/>
      <c r="FD1047" s="104"/>
      <c r="FE1047" s="104"/>
      <c r="FF1047" s="104"/>
      <c r="FG1047" s="104"/>
      <c r="FH1047" s="104"/>
      <c r="FI1047" s="104"/>
      <c r="FJ1047" s="104"/>
      <c r="FK1047" s="104"/>
      <c r="FL1047" s="104"/>
      <c r="FM1047" s="104"/>
      <c r="FN1047" s="104"/>
      <c r="FO1047" s="104"/>
      <c r="FP1047" s="104"/>
      <c r="FQ1047" s="104"/>
      <c r="FR1047" s="104"/>
      <c r="FS1047" s="104"/>
      <c r="FT1047" s="104"/>
      <c r="FU1047" s="104"/>
      <c r="FV1047" s="104"/>
      <c r="FW1047" s="104"/>
      <c r="FX1047" s="104"/>
      <c r="FY1047" s="104"/>
      <c r="FZ1047" s="104"/>
      <c r="GA1047" s="104"/>
      <c r="GB1047" s="104"/>
      <c r="GC1047" s="104"/>
      <c r="GD1047" s="104"/>
      <c r="GE1047" s="104"/>
      <c r="GF1047" s="104"/>
      <c r="GG1047" s="104"/>
      <c r="GH1047" s="104"/>
      <c r="GI1047" s="104"/>
      <c r="GJ1047" s="104"/>
      <c r="GK1047" s="104"/>
      <c r="GL1047" s="104"/>
      <c r="GM1047" s="104"/>
      <c r="GN1047" s="104"/>
      <c r="GO1047" s="104"/>
      <c r="GP1047" s="104"/>
      <c r="GQ1047" s="104"/>
      <c r="GR1047" s="104"/>
      <c r="GS1047" s="104"/>
      <c r="GT1047" s="104"/>
    </row>
    <row r="1048" spans="8:202" s="6" customFormat="1">
      <c r="H1048" s="104"/>
      <c r="I1048" s="104"/>
      <c r="J1048" s="104"/>
      <c r="K1048" s="104"/>
      <c r="L1048" s="104"/>
      <c r="M1048" s="104"/>
      <c r="N1048" s="104"/>
      <c r="O1048" s="104"/>
      <c r="P1048" s="104"/>
      <c r="Q1048" s="104"/>
      <c r="R1048" s="104"/>
      <c r="S1048" s="104"/>
      <c r="T1048" s="104"/>
      <c r="U1048" s="104"/>
      <c r="V1048" s="104"/>
      <c r="W1048" s="104"/>
      <c r="X1048" s="104"/>
      <c r="Y1048" s="104"/>
      <c r="Z1048" s="104"/>
      <c r="AA1048" s="104"/>
      <c r="AB1048" s="104"/>
      <c r="AC1048" s="104"/>
      <c r="AD1048" s="104"/>
      <c r="AE1048" s="104"/>
      <c r="AF1048" s="104"/>
      <c r="AG1048" s="104"/>
      <c r="AH1048" s="104"/>
      <c r="AI1048" s="104"/>
      <c r="AJ1048" s="104"/>
      <c r="AK1048" s="104"/>
      <c r="AL1048" s="104"/>
      <c r="AM1048" s="104"/>
      <c r="AN1048" s="104"/>
      <c r="AO1048" s="104"/>
      <c r="AP1048" s="104"/>
      <c r="AQ1048" s="104"/>
      <c r="AR1048" s="104"/>
      <c r="AS1048" s="104"/>
      <c r="AT1048" s="104"/>
      <c r="AU1048" s="104"/>
      <c r="AV1048" s="104"/>
      <c r="AW1048" s="104"/>
      <c r="AX1048" s="104"/>
      <c r="AY1048" s="104"/>
      <c r="AZ1048" s="104"/>
      <c r="BA1048" s="104"/>
      <c r="BB1048" s="104"/>
      <c r="BC1048" s="104"/>
      <c r="BD1048" s="104"/>
      <c r="BE1048" s="104"/>
      <c r="BF1048" s="104"/>
      <c r="BG1048" s="104"/>
      <c r="BH1048" s="104"/>
      <c r="BI1048" s="104"/>
      <c r="BJ1048" s="104"/>
      <c r="BK1048" s="104"/>
      <c r="BL1048" s="104"/>
      <c r="BM1048" s="104"/>
      <c r="BN1048" s="104"/>
      <c r="BO1048" s="104"/>
      <c r="BP1048" s="104"/>
      <c r="BQ1048" s="104"/>
      <c r="BR1048" s="104"/>
      <c r="BS1048" s="104"/>
      <c r="BT1048" s="104"/>
      <c r="BU1048" s="104"/>
      <c r="BV1048" s="104"/>
      <c r="BW1048" s="104"/>
      <c r="BX1048" s="104"/>
      <c r="BY1048" s="104"/>
      <c r="BZ1048" s="104"/>
      <c r="CA1048" s="104"/>
      <c r="CB1048" s="104"/>
      <c r="CC1048" s="104"/>
      <c r="CD1048" s="104"/>
      <c r="CE1048" s="104"/>
      <c r="CF1048" s="104"/>
      <c r="CG1048" s="104"/>
      <c r="CH1048" s="104"/>
      <c r="CI1048" s="104"/>
      <c r="CJ1048" s="104"/>
      <c r="CK1048" s="104"/>
      <c r="CL1048" s="104"/>
      <c r="CM1048" s="104"/>
      <c r="CN1048" s="104"/>
      <c r="CO1048" s="104"/>
      <c r="CP1048" s="104"/>
      <c r="CQ1048" s="104"/>
      <c r="CR1048" s="104"/>
      <c r="CS1048" s="104"/>
      <c r="CT1048" s="104"/>
      <c r="CU1048" s="104"/>
      <c r="CV1048" s="104"/>
      <c r="CW1048" s="104"/>
      <c r="CX1048" s="104"/>
      <c r="CY1048" s="104"/>
      <c r="CZ1048" s="104"/>
      <c r="DA1048" s="104"/>
      <c r="DB1048" s="104"/>
      <c r="DC1048" s="104"/>
      <c r="DD1048" s="104"/>
      <c r="DE1048" s="104"/>
      <c r="DF1048" s="104"/>
      <c r="DG1048" s="104"/>
      <c r="DH1048" s="104"/>
      <c r="DI1048" s="104"/>
      <c r="DJ1048" s="104"/>
      <c r="DK1048" s="104"/>
      <c r="DL1048" s="104"/>
      <c r="DM1048" s="104"/>
      <c r="DN1048" s="104"/>
      <c r="DO1048" s="104"/>
      <c r="DP1048" s="104"/>
      <c r="DQ1048" s="104"/>
      <c r="DR1048" s="104"/>
      <c r="DS1048" s="104"/>
      <c r="DT1048" s="104"/>
      <c r="DU1048" s="104"/>
      <c r="DV1048" s="104"/>
      <c r="DW1048" s="104"/>
      <c r="DX1048" s="104"/>
      <c r="DY1048" s="104"/>
      <c r="DZ1048" s="104"/>
      <c r="EA1048" s="104"/>
      <c r="EB1048" s="104"/>
      <c r="EC1048" s="104"/>
      <c r="ED1048" s="104"/>
      <c r="EE1048" s="104"/>
      <c r="EF1048" s="104"/>
      <c r="EG1048" s="104"/>
      <c r="EH1048" s="104"/>
      <c r="EI1048" s="104"/>
      <c r="EJ1048" s="104"/>
      <c r="EK1048" s="104"/>
      <c r="EL1048" s="104"/>
      <c r="EM1048" s="104"/>
      <c r="EN1048" s="104"/>
      <c r="EO1048" s="104"/>
      <c r="EP1048" s="104"/>
      <c r="EQ1048" s="104"/>
      <c r="ER1048" s="104"/>
      <c r="ES1048" s="104"/>
      <c r="ET1048" s="104"/>
      <c r="EU1048" s="104"/>
      <c r="EV1048" s="104"/>
      <c r="EW1048" s="104"/>
      <c r="EX1048" s="104"/>
      <c r="EY1048" s="104"/>
      <c r="EZ1048" s="104"/>
      <c r="FA1048" s="104"/>
      <c r="FB1048" s="104"/>
      <c r="FC1048" s="104"/>
      <c r="FD1048" s="104"/>
      <c r="FE1048" s="104"/>
      <c r="FF1048" s="104"/>
      <c r="FG1048" s="104"/>
      <c r="FH1048" s="104"/>
      <c r="FI1048" s="104"/>
      <c r="FJ1048" s="104"/>
      <c r="FK1048" s="104"/>
      <c r="FL1048" s="104"/>
      <c r="FM1048" s="104"/>
      <c r="FN1048" s="104"/>
      <c r="FO1048" s="104"/>
      <c r="FP1048" s="104"/>
      <c r="FQ1048" s="104"/>
      <c r="FR1048" s="104"/>
      <c r="FS1048" s="104"/>
      <c r="FT1048" s="104"/>
      <c r="FU1048" s="104"/>
      <c r="FV1048" s="104"/>
      <c r="FW1048" s="104"/>
      <c r="FX1048" s="104"/>
      <c r="FY1048" s="104"/>
      <c r="FZ1048" s="104"/>
      <c r="GA1048" s="104"/>
      <c r="GB1048" s="104"/>
      <c r="GC1048" s="104"/>
      <c r="GD1048" s="104"/>
      <c r="GE1048" s="104"/>
      <c r="GF1048" s="104"/>
      <c r="GG1048" s="104"/>
      <c r="GH1048" s="104"/>
      <c r="GI1048" s="104"/>
      <c r="GJ1048" s="104"/>
      <c r="GK1048" s="104"/>
      <c r="GL1048" s="104"/>
      <c r="GM1048" s="104"/>
      <c r="GN1048" s="104"/>
      <c r="GO1048" s="104"/>
      <c r="GP1048" s="104"/>
      <c r="GQ1048" s="104"/>
      <c r="GR1048" s="104"/>
      <c r="GS1048" s="104"/>
      <c r="GT1048" s="104"/>
    </row>
    <row r="1049" spans="8:202" s="6" customFormat="1">
      <c r="H1049" s="104"/>
      <c r="I1049" s="104"/>
      <c r="J1049" s="104"/>
      <c r="K1049" s="104"/>
      <c r="L1049" s="104"/>
      <c r="M1049" s="104"/>
      <c r="N1049" s="104"/>
      <c r="O1049" s="104"/>
      <c r="P1049" s="104"/>
      <c r="Q1049" s="104"/>
      <c r="R1049" s="104"/>
      <c r="S1049" s="104"/>
      <c r="T1049" s="104"/>
      <c r="U1049" s="104"/>
      <c r="V1049" s="104"/>
      <c r="W1049" s="104"/>
      <c r="X1049" s="104"/>
      <c r="Y1049" s="104"/>
      <c r="Z1049" s="104"/>
      <c r="AA1049" s="104"/>
      <c r="AB1049" s="104"/>
      <c r="AC1049" s="104"/>
      <c r="AD1049" s="104"/>
      <c r="AE1049" s="104"/>
      <c r="AF1049" s="104"/>
      <c r="AG1049" s="104"/>
      <c r="AH1049" s="104"/>
      <c r="AI1049" s="104"/>
      <c r="AJ1049" s="104"/>
      <c r="AK1049" s="104"/>
      <c r="AL1049" s="104"/>
      <c r="AM1049" s="104"/>
      <c r="AN1049" s="104"/>
      <c r="AO1049" s="104"/>
      <c r="AP1049" s="104"/>
      <c r="AQ1049" s="104"/>
      <c r="AR1049" s="104"/>
      <c r="AS1049" s="104"/>
      <c r="AT1049" s="104"/>
      <c r="AU1049" s="104"/>
      <c r="AV1049" s="104"/>
      <c r="AW1049" s="104"/>
      <c r="AX1049" s="104"/>
      <c r="AY1049" s="104"/>
      <c r="AZ1049" s="104"/>
      <c r="BA1049" s="104"/>
      <c r="BB1049" s="104"/>
      <c r="BC1049" s="104"/>
      <c r="BD1049" s="104"/>
      <c r="BE1049" s="104"/>
      <c r="BF1049" s="104"/>
      <c r="BG1049" s="104"/>
      <c r="BH1049" s="104"/>
      <c r="BI1049" s="104"/>
      <c r="BJ1049" s="104"/>
      <c r="BK1049" s="104"/>
      <c r="BL1049" s="104"/>
      <c r="BM1049" s="104"/>
      <c r="BN1049" s="104"/>
      <c r="BO1049" s="104"/>
      <c r="BP1049" s="104"/>
      <c r="BQ1049" s="104"/>
      <c r="BR1049" s="104"/>
      <c r="BS1049" s="104"/>
      <c r="BT1049" s="104"/>
      <c r="BU1049" s="104"/>
      <c r="BV1049" s="104"/>
      <c r="BW1049" s="104"/>
      <c r="BX1049" s="104"/>
      <c r="BY1049" s="104"/>
      <c r="BZ1049" s="104"/>
      <c r="CA1049" s="104"/>
      <c r="CB1049" s="104"/>
      <c r="CC1049" s="104"/>
      <c r="CD1049" s="104"/>
      <c r="CE1049" s="104"/>
      <c r="CF1049" s="104"/>
      <c r="CG1049" s="104"/>
      <c r="CH1049" s="104"/>
      <c r="CI1049" s="104"/>
      <c r="CJ1049" s="104"/>
      <c r="CK1049" s="104"/>
      <c r="CL1049" s="104"/>
      <c r="CM1049" s="104"/>
      <c r="CN1049" s="104"/>
      <c r="CO1049" s="104"/>
      <c r="CP1049" s="104"/>
      <c r="CQ1049" s="104"/>
      <c r="CR1049" s="104"/>
      <c r="CS1049" s="104"/>
      <c r="CT1049" s="104"/>
      <c r="CU1049" s="104"/>
      <c r="CV1049" s="104"/>
      <c r="CW1049" s="104"/>
      <c r="CX1049" s="104"/>
      <c r="CY1049" s="104"/>
      <c r="CZ1049" s="104"/>
      <c r="DA1049" s="104"/>
      <c r="DB1049" s="104"/>
      <c r="DC1049" s="104"/>
      <c r="DD1049" s="104"/>
      <c r="DE1049" s="104"/>
      <c r="DF1049" s="104"/>
      <c r="DG1049" s="104"/>
      <c r="DH1049" s="104"/>
      <c r="DI1049" s="104"/>
      <c r="DJ1049" s="104"/>
      <c r="DK1049" s="104"/>
      <c r="DL1049" s="104"/>
      <c r="DM1049" s="104"/>
      <c r="DN1049" s="104"/>
      <c r="DO1049" s="104"/>
      <c r="DP1049" s="104"/>
      <c r="DQ1049" s="104"/>
      <c r="DR1049" s="104"/>
      <c r="DS1049" s="104"/>
      <c r="DT1049" s="104"/>
      <c r="DU1049" s="104"/>
      <c r="DV1049" s="104"/>
      <c r="DW1049" s="104"/>
      <c r="DX1049" s="104"/>
      <c r="DY1049" s="104"/>
      <c r="DZ1049" s="104"/>
      <c r="EA1049" s="104"/>
      <c r="EB1049" s="104"/>
      <c r="EC1049" s="104"/>
      <c r="ED1049" s="104"/>
      <c r="EE1049" s="104"/>
      <c r="EF1049" s="104"/>
      <c r="EG1049" s="104"/>
      <c r="EH1049" s="104"/>
      <c r="EI1049" s="104"/>
      <c r="EJ1049" s="104"/>
      <c r="EK1049" s="104"/>
      <c r="EL1049" s="104"/>
      <c r="EM1049" s="104"/>
      <c r="EN1049" s="104"/>
      <c r="EO1049" s="104"/>
      <c r="EP1049" s="104"/>
      <c r="EQ1049" s="104"/>
      <c r="ER1049" s="104"/>
      <c r="ES1049" s="104"/>
      <c r="ET1049" s="104"/>
      <c r="EU1049" s="104"/>
      <c r="EV1049" s="104"/>
      <c r="EW1049" s="104"/>
      <c r="EX1049" s="104"/>
      <c r="EY1049" s="104"/>
      <c r="EZ1049" s="104"/>
      <c r="FA1049" s="104"/>
      <c r="FB1049" s="104"/>
      <c r="FC1049" s="104"/>
      <c r="FD1049" s="104"/>
      <c r="FE1049" s="104"/>
      <c r="FF1049" s="104"/>
      <c r="FG1049" s="104"/>
      <c r="FH1049" s="104"/>
      <c r="FI1049" s="104"/>
      <c r="FJ1049" s="104"/>
      <c r="FK1049" s="104"/>
      <c r="FL1049" s="104"/>
      <c r="FM1049" s="104"/>
      <c r="FN1049" s="104"/>
      <c r="FO1049" s="104"/>
      <c r="FP1049" s="104"/>
      <c r="FQ1049" s="104"/>
      <c r="FR1049" s="104"/>
      <c r="FS1049" s="104"/>
      <c r="FT1049" s="104"/>
      <c r="FU1049" s="104"/>
      <c r="FV1049" s="104"/>
      <c r="FW1049" s="104"/>
      <c r="FX1049" s="104"/>
      <c r="FY1049" s="104"/>
      <c r="FZ1049" s="104"/>
      <c r="GA1049" s="104"/>
      <c r="GB1049" s="104"/>
      <c r="GC1049" s="104"/>
      <c r="GD1049" s="104"/>
      <c r="GE1049" s="104"/>
      <c r="GF1049" s="104"/>
      <c r="GG1049" s="104"/>
      <c r="GH1049" s="104"/>
      <c r="GI1049" s="104"/>
      <c r="GJ1049" s="104"/>
      <c r="GK1049" s="104"/>
      <c r="GL1049" s="104"/>
      <c r="GM1049" s="104"/>
      <c r="GN1049" s="104"/>
      <c r="GO1049" s="104"/>
      <c r="GP1049" s="104"/>
      <c r="GQ1049" s="104"/>
      <c r="GR1049" s="104"/>
      <c r="GS1049" s="104"/>
      <c r="GT1049" s="104"/>
    </row>
    <row r="1050" spans="8:202" s="6" customFormat="1">
      <c r="H1050" s="104"/>
      <c r="I1050" s="104"/>
      <c r="J1050" s="104"/>
      <c r="K1050" s="104"/>
      <c r="L1050" s="104"/>
      <c r="M1050" s="104"/>
      <c r="N1050" s="104"/>
      <c r="O1050" s="104"/>
      <c r="P1050" s="104"/>
      <c r="Q1050" s="104"/>
      <c r="R1050" s="104"/>
      <c r="S1050" s="104"/>
      <c r="T1050" s="104"/>
      <c r="U1050" s="104"/>
      <c r="V1050" s="104"/>
      <c r="W1050" s="104"/>
      <c r="X1050" s="104"/>
      <c r="Y1050" s="104"/>
      <c r="Z1050" s="104"/>
      <c r="AA1050" s="104"/>
      <c r="AB1050" s="104"/>
      <c r="AC1050" s="104"/>
      <c r="AD1050" s="104"/>
      <c r="AE1050" s="104"/>
      <c r="AF1050" s="104"/>
      <c r="AG1050" s="104"/>
      <c r="AH1050" s="104"/>
      <c r="AI1050" s="104"/>
      <c r="AJ1050" s="104"/>
      <c r="AK1050" s="104"/>
      <c r="AL1050" s="104"/>
      <c r="AM1050" s="104"/>
      <c r="AN1050" s="104"/>
      <c r="AO1050" s="104"/>
      <c r="AP1050" s="104"/>
      <c r="AQ1050" s="104"/>
      <c r="AR1050" s="104"/>
      <c r="AS1050" s="104"/>
      <c r="AT1050" s="104"/>
      <c r="AU1050" s="104"/>
      <c r="AV1050" s="104"/>
      <c r="AW1050" s="104"/>
      <c r="AX1050" s="104"/>
      <c r="AY1050" s="104"/>
      <c r="AZ1050" s="104"/>
      <c r="BA1050" s="104"/>
      <c r="BB1050" s="104"/>
      <c r="BC1050" s="104"/>
      <c r="BD1050" s="104"/>
      <c r="BE1050" s="104"/>
      <c r="BF1050" s="104"/>
      <c r="BG1050" s="104"/>
      <c r="BH1050" s="104"/>
      <c r="BI1050" s="104"/>
      <c r="BJ1050" s="104"/>
      <c r="BK1050" s="104"/>
      <c r="BL1050" s="104"/>
      <c r="BM1050" s="104"/>
      <c r="BN1050" s="104"/>
      <c r="BO1050" s="104"/>
      <c r="BP1050" s="104"/>
      <c r="BQ1050" s="104"/>
      <c r="BR1050" s="104"/>
      <c r="BS1050" s="104"/>
      <c r="BT1050" s="104"/>
      <c r="BU1050" s="104"/>
      <c r="BV1050" s="104"/>
      <c r="BW1050" s="104"/>
      <c r="BX1050" s="104"/>
      <c r="BY1050" s="104"/>
      <c r="BZ1050" s="104"/>
      <c r="CA1050" s="104"/>
      <c r="CB1050" s="104"/>
      <c r="CC1050" s="104"/>
      <c r="CD1050" s="104"/>
      <c r="CE1050" s="104"/>
      <c r="CF1050" s="104"/>
      <c r="CG1050" s="104"/>
      <c r="CH1050" s="104"/>
      <c r="CI1050" s="104"/>
      <c r="CJ1050" s="104"/>
      <c r="CK1050" s="104"/>
      <c r="CL1050" s="104"/>
      <c r="CM1050" s="104"/>
      <c r="CN1050" s="104"/>
      <c r="CO1050" s="104"/>
      <c r="CP1050" s="104"/>
      <c r="CQ1050" s="104"/>
      <c r="CR1050" s="104"/>
      <c r="CS1050" s="104"/>
      <c r="CT1050" s="104"/>
      <c r="CU1050" s="104"/>
      <c r="CV1050" s="104"/>
      <c r="CW1050" s="104"/>
      <c r="CX1050" s="104"/>
      <c r="CY1050" s="104"/>
      <c r="CZ1050" s="104"/>
      <c r="DA1050" s="104"/>
      <c r="DB1050" s="104"/>
      <c r="DC1050" s="104"/>
      <c r="DD1050" s="104"/>
      <c r="DE1050" s="104"/>
      <c r="DF1050" s="104"/>
      <c r="DG1050" s="104"/>
      <c r="DH1050" s="104"/>
      <c r="DI1050" s="104"/>
      <c r="DJ1050" s="104"/>
      <c r="DK1050" s="104"/>
      <c r="DL1050" s="104"/>
      <c r="DM1050" s="104"/>
      <c r="DN1050" s="104"/>
      <c r="DO1050" s="104"/>
      <c r="DP1050" s="104"/>
      <c r="DQ1050" s="104"/>
      <c r="DR1050" s="104"/>
      <c r="DS1050" s="104"/>
      <c r="DT1050" s="104"/>
      <c r="DU1050" s="104"/>
      <c r="DV1050" s="104"/>
      <c r="DW1050" s="104"/>
      <c r="DX1050" s="104"/>
      <c r="DY1050" s="104"/>
      <c r="DZ1050" s="104"/>
      <c r="EA1050" s="104"/>
      <c r="EB1050" s="104"/>
      <c r="EC1050" s="104"/>
      <c r="ED1050" s="104"/>
      <c r="EE1050" s="104"/>
      <c r="EF1050" s="104"/>
      <c r="EG1050" s="104"/>
      <c r="EH1050" s="104"/>
      <c r="EI1050" s="104"/>
      <c r="EJ1050" s="104"/>
      <c r="EK1050" s="104"/>
      <c r="EL1050" s="104"/>
      <c r="EM1050" s="104"/>
      <c r="EN1050" s="104"/>
      <c r="EO1050" s="104"/>
      <c r="EP1050" s="104"/>
      <c r="EQ1050" s="104"/>
      <c r="ER1050" s="104"/>
      <c r="ES1050" s="104"/>
      <c r="ET1050" s="104"/>
      <c r="EU1050" s="104"/>
      <c r="EV1050" s="104"/>
      <c r="EW1050" s="104"/>
      <c r="EX1050" s="104"/>
      <c r="EY1050" s="104"/>
      <c r="EZ1050" s="104"/>
      <c r="FA1050" s="104"/>
      <c r="FB1050" s="104"/>
      <c r="FC1050" s="104"/>
      <c r="FD1050" s="104"/>
      <c r="FE1050" s="104"/>
      <c r="FF1050" s="104"/>
      <c r="FG1050" s="104"/>
      <c r="FH1050" s="104"/>
      <c r="FI1050" s="104"/>
      <c r="FJ1050" s="104"/>
      <c r="FK1050" s="104"/>
      <c r="FL1050" s="104"/>
      <c r="FM1050" s="104"/>
      <c r="FN1050" s="104"/>
      <c r="FO1050" s="104"/>
      <c r="FP1050" s="104"/>
      <c r="FQ1050" s="104"/>
      <c r="FR1050" s="104"/>
      <c r="FS1050" s="104"/>
      <c r="FT1050" s="104"/>
      <c r="FU1050" s="104"/>
      <c r="FV1050" s="104"/>
      <c r="FW1050" s="104"/>
      <c r="FX1050" s="104"/>
      <c r="FY1050" s="104"/>
      <c r="FZ1050" s="104"/>
      <c r="GA1050" s="104"/>
      <c r="GB1050" s="104"/>
      <c r="GC1050" s="104"/>
      <c r="GD1050" s="104"/>
      <c r="GE1050" s="104"/>
      <c r="GF1050" s="104"/>
      <c r="GG1050" s="104"/>
      <c r="GH1050" s="104"/>
      <c r="GI1050" s="104"/>
      <c r="GJ1050" s="104"/>
      <c r="GK1050" s="104"/>
      <c r="GL1050" s="104"/>
      <c r="GM1050" s="104"/>
      <c r="GN1050" s="104"/>
      <c r="GO1050" s="104"/>
      <c r="GP1050" s="104"/>
      <c r="GQ1050" s="104"/>
      <c r="GR1050" s="104"/>
      <c r="GS1050" s="104"/>
      <c r="GT1050" s="104"/>
    </row>
    <row r="1051" spans="8:202" s="6" customFormat="1">
      <c r="H1051" s="104"/>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G1051" s="104"/>
      <c r="AH1051" s="104"/>
      <c r="AI1051" s="104"/>
      <c r="AJ1051" s="104"/>
      <c r="AK1051" s="104"/>
      <c r="AL1051" s="104"/>
      <c r="AM1051" s="104"/>
      <c r="AN1051" s="104"/>
      <c r="AO1051" s="104"/>
      <c r="AP1051" s="104"/>
      <c r="AQ1051" s="104"/>
      <c r="AR1051" s="104"/>
      <c r="AS1051" s="104"/>
      <c r="AT1051" s="104"/>
      <c r="AU1051" s="104"/>
      <c r="AV1051" s="104"/>
      <c r="AW1051" s="104"/>
      <c r="AX1051" s="104"/>
      <c r="AY1051" s="104"/>
      <c r="AZ1051" s="104"/>
      <c r="BA1051" s="104"/>
      <c r="BB1051" s="104"/>
      <c r="BC1051" s="104"/>
      <c r="BD1051" s="104"/>
      <c r="BE1051" s="104"/>
      <c r="BF1051" s="104"/>
      <c r="BG1051" s="104"/>
      <c r="BH1051" s="104"/>
      <c r="BI1051" s="104"/>
      <c r="BJ1051" s="104"/>
      <c r="BK1051" s="104"/>
      <c r="BL1051" s="104"/>
      <c r="BM1051" s="104"/>
      <c r="BN1051" s="104"/>
      <c r="BO1051" s="104"/>
      <c r="BP1051" s="104"/>
      <c r="BQ1051" s="104"/>
      <c r="BR1051" s="104"/>
      <c r="BS1051" s="104"/>
      <c r="BT1051" s="104"/>
      <c r="BU1051" s="104"/>
      <c r="BV1051" s="104"/>
      <c r="BW1051" s="104"/>
      <c r="BX1051" s="104"/>
      <c r="BY1051" s="104"/>
      <c r="BZ1051" s="104"/>
      <c r="CA1051" s="104"/>
      <c r="CB1051" s="104"/>
      <c r="CC1051" s="104"/>
      <c r="CD1051" s="104"/>
      <c r="CE1051" s="104"/>
      <c r="CF1051" s="104"/>
      <c r="CG1051" s="104"/>
      <c r="CH1051" s="104"/>
      <c r="CI1051" s="104"/>
      <c r="CJ1051" s="104"/>
      <c r="CK1051" s="104"/>
      <c r="CL1051" s="104"/>
      <c r="CM1051" s="104"/>
      <c r="CN1051" s="104"/>
      <c r="CO1051" s="104"/>
      <c r="CP1051" s="104"/>
      <c r="CQ1051" s="104"/>
      <c r="CR1051" s="104"/>
      <c r="CS1051" s="104"/>
      <c r="CT1051" s="104"/>
      <c r="CU1051" s="104"/>
      <c r="CV1051" s="104"/>
      <c r="CW1051" s="104"/>
      <c r="CX1051" s="104"/>
      <c r="CY1051" s="104"/>
      <c r="CZ1051" s="104"/>
      <c r="DA1051" s="104"/>
      <c r="DB1051" s="104"/>
      <c r="DC1051" s="104"/>
      <c r="DD1051" s="104"/>
      <c r="DE1051" s="104"/>
      <c r="DF1051" s="104"/>
      <c r="DG1051" s="104"/>
      <c r="DH1051" s="104"/>
      <c r="DI1051" s="104"/>
      <c r="DJ1051" s="104"/>
      <c r="DK1051" s="104"/>
      <c r="DL1051" s="104"/>
      <c r="DM1051" s="104"/>
      <c r="DN1051" s="104"/>
      <c r="DO1051" s="104"/>
      <c r="DP1051" s="104"/>
      <c r="DQ1051" s="104"/>
      <c r="DR1051" s="104"/>
      <c r="DS1051" s="104"/>
      <c r="DT1051" s="104"/>
      <c r="DU1051" s="104"/>
      <c r="DV1051" s="104"/>
      <c r="DW1051" s="104"/>
      <c r="DX1051" s="104"/>
      <c r="DY1051" s="104"/>
      <c r="DZ1051" s="104"/>
      <c r="EA1051" s="104"/>
      <c r="EB1051" s="104"/>
      <c r="EC1051" s="104"/>
      <c r="ED1051" s="104"/>
      <c r="EE1051" s="104"/>
      <c r="EF1051" s="104"/>
      <c r="EG1051" s="104"/>
      <c r="EH1051" s="104"/>
      <c r="EI1051" s="104"/>
      <c r="EJ1051" s="104"/>
      <c r="EK1051" s="104"/>
      <c r="EL1051" s="104"/>
      <c r="EM1051" s="104"/>
      <c r="EN1051" s="104"/>
      <c r="EO1051" s="104"/>
      <c r="EP1051" s="104"/>
      <c r="EQ1051" s="104"/>
      <c r="ER1051" s="104"/>
      <c r="ES1051" s="104"/>
      <c r="ET1051" s="104"/>
      <c r="EU1051" s="104"/>
      <c r="EV1051" s="104"/>
      <c r="EW1051" s="104"/>
      <c r="EX1051" s="104"/>
      <c r="EY1051" s="104"/>
      <c r="EZ1051" s="104"/>
      <c r="FA1051" s="104"/>
      <c r="FB1051" s="104"/>
      <c r="FC1051" s="104"/>
      <c r="FD1051" s="104"/>
      <c r="FE1051" s="104"/>
      <c r="FF1051" s="104"/>
      <c r="FG1051" s="104"/>
      <c r="FH1051" s="104"/>
      <c r="FI1051" s="104"/>
      <c r="FJ1051" s="104"/>
      <c r="FK1051" s="104"/>
      <c r="FL1051" s="104"/>
      <c r="FM1051" s="104"/>
      <c r="FN1051" s="104"/>
      <c r="FO1051" s="104"/>
      <c r="FP1051" s="104"/>
      <c r="FQ1051" s="104"/>
      <c r="FR1051" s="104"/>
      <c r="FS1051" s="104"/>
      <c r="FT1051" s="104"/>
      <c r="FU1051" s="104"/>
      <c r="FV1051" s="104"/>
      <c r="FW1051" s="104"/>
      <c r="FX1051" s="104"/>
      <c r="FY1051" s="104"/>
      <c r="FZ1051" s="104"/>
      <c r="GA1051" s="104"/>
      <c r="GB1051" s="104"/>
      <c r="GC1051" s="104"/>
      <c r="GD1051" s="104"/>
      <c r="GE1051" s="104"/>
      <c r="GF1051" s="104"/>
      <c r="GG1051" s="104"/>
      <c r="GH1051" s="104"/>
      <c r="GI1051" s="104"/>
      <c r="GJ1051" s="104"/>
      <c r="GK1051" s="104"/>
      <c r="GL1051" s="104"/>
      <c r="GM1051" s="104"/>
      <c r="GN1051" s="104"/>
      <c r="GO1051" s="104"/>
      <c r="GP1051" s="104"/>
      <c r="GQ1051" s="104"/>
      <c r="GR1051" s="104"/>
      <c r="GS1051" s="104"/>
      <c r="GT1051" s="104"/>
    </row>
    <row r="1052" spans="8:202" s="6" customFormat="1">
      <c r="H1052" s="104"/>
      <c r="I1052" s="104"/>
      <c r="J1052" s="104"/>
      <c r="K1052" s="104"/>
      <c r="L1052" s="104"/>
      <c r="M1052" s="104"/>
      <c r="N1052" s="104"/>
      <c r="O1052" s="104"/>
      <c r="P1052" s="104"/>
      <c r="Q1052" s="104"/>
      <c r="R1052" s="104"/>
      <c r="S1052" s="104"/>
      <c r="T1052" s="104"/>
      <c r="U1052" s="104"/>
      <c r="V1052" s="104"/>
      <c r="W1052" s="104"/>
      <c r="X1052" s="104"/>
      <c r="Y1052" s="104"/>
      <c r="Z1052" s="104"/>
      <c r="AA1052" s="104"/>
      <c r="AB1052" s="104"/>
      <c r="AC1052" s="104"/>
      <c r="AD1052" s="104"/>
      <c r="AE1052" s="104"/>
      <c r="AF1052" s="104"/>
      <c r="AG1052" s="104"/>
      <c r="AH1052" s="104"/>
      <c r="AI1052" s="104"/>
      <c r="AJ1052" s="104"/>
      <c r="AK1052" s="104"/>
      <c r="AL1052" s="104"/>
      <c r="AM1052" s="104"/>
      <c r="AN1052" s="104"/>
      <c r="AO1052" s="104"/>
      <c r="AP1052" s="104"/>
      <c r="AQ1052" s="104"/>
      <c r="AR1052" s="104"/>
      <c r="AS1052" s="104"/>
      <c r="AT1052" s="104"/>
      <c r="AU1052" s="104"/>
      <c r="AV1052" s="104"/>
      <c r="AW1052" s="104"/>
      <c r="AX1052" s="104"/>
      <c r="AY1052" s="104"/>
      <c r="AZ1052" s="104"/>
      <c r="BA1052" s="104"/>
      <c r="BB1052" s="104"/>
      <c r="BC1052" s="104"/>
      <c r="BD1052" s="104"/>
      <c r="BE1052" s="104"/>
      <c r="BF1052" s="104"/>
      <c r="BG1052" s="104"/>
      <c r="BH1052" s="104"/>
      <c r="BI1052" s="104"/>
      <c r="BJ1052" s="104"/>
      <c r="BK1052" s="104"/>
      <c r="BL1052" s="104"/>
      <c r="BM1052" s="104"/>
      <c r="BN1052" s="104"/>
      <c r="BO1052" s="104"/>
      <c r="BP1052" s="104"/>
      <c r="BQ1052" s="104"/>
      <c r="BR1052" s="104"/>
      <c r="BS1052" s="104"/>
      <c r="BT1052" s="104"/>
      <c r="BU1052" s="104"/>
      <c r="BV1052" s="104"/>
      <c r="BW1052" s="104"/>
      <c r="BX1052" s="104"/>
      <c r="BY1052" s="104"/>
      <c r="BZ1052" s="104"/>
      <c r="CA1052" s="104"/>
      <c r="CB1052" s="104"/>
      <c r="CC1052" s="104"/>
      <c r="CD1052" s="104"/>
      <c r="CE1052" s="104"/>
      <c r="CF1052" s="104"/>
      <c r="CG1052" s="104"/>
      <c r="CH1052" s="104"/>
      <c r="CI1052" s="104"/>
      <c r="CJ1052" s="104"/>
      <c r="CK1052" s="104"/>
      <c r="CL1052" s="104"/>
      <c r="CM1052" s="104"/>
      <c r="CN1052" s="104"/>
      <c r="CO1052" s="104"/>
      <c r="CP1052" s="104"/>
      <c r="CQ1052" s="104"/>
      <c r="CR1052" s="104"/>
      <c r="CS1052" s="104"/>
      <c r="CT1052" s="104"/>
      <c r="CU1052" s="104"/>
      <c r="CV1052" s="104"/>
      <c r="CW1052" s="104"/>
      <c r="CX1052" s="104"/>
      <c r="CY1052" s="104"/>
      <c r="CZ1052" s="104"/>
      <c r="DA1052" s="104"/>
      <c r="DB1052" s="104"/>
      <c r="DC1052" s="104"/>
      <c r="DD1052" s="104"/>
      <c r="DE1052" s="104"/>
      <c r="DF1052" s="104"/>
      <c r="DG1052" s="104"/>
      <c r="DH1052" s="104"/>
      <c r="DI1052" s="104"/>
      <c r="DJ1052" s="104"/>
      <c r="DK1052" s="104"/>
      <c r="DL1052" s="104"/>
      <c r="DM1052" s="104"/>
      <c r="DN1052" s="104"/>
      <c r="DO1052" s="104"/>
      <c r="DP1052" s="104"/>
      <c r="DQ1052" s="104"/>
      <c r="DR1052" s="104"/>
      <c r="DS1052" s="104"/>
      <c r="DT1052" s="104"/>
      <c r="DU1052" s="104"/>
      <c r="DV1052" s="104"/>
      <c r="DW1052" s="104"/>
      <c r="DX1052" s="104"/>
      <c r="DY1052" s="104"/>
      <c r="DZ1052" s="104"/>
      <c r="EA1052" s="104"/>
      <c r="EB1052" s="104"/>
      <c r="EC1052" s="104"/>
      <c r="ED1052" s="104"/>
      <c r="EE1052" s="104"/>
      <c r="EF1052" s="104"/>
      <c r="EG1052" s="104"/>
      <c r="EH1052" s="104"/>
      <c r="EI1052" s="104"/>
      <c r="EJ1052" s="104"/>
      <c r="EK1052" s="104"/>
      <c r="EL1052" s="104"/>
      <c r="EM1052" s="104"/>
      <c r="EN1052" s="104"/>
      <c r="EO1052" s="104"/>
      <c r="EP1052" s="104"/>
      <c r="EQ1052" s="104"/>
      <c r="ER1052" s="104"/>
      <c r="ES1052" s="104"/>
      <c r="ET1052" s="104"/>
      <c r="EU1052" s="104"/>
      <c r="EV1052" s="104"/>
      <c r="EW1052" s="104"/>
      <c r="EX1052" s="104"/>
      <c r="EY1052" s="104"/>
      <c r="EZ1052" s="104"/>
      <c r="FA1052" s="104"/>
      <c r="FB1052" s="104"/>
      <c r="FC1052" s="104"/>
      <c r="FD1052" s="104"/>
      <c r="FE1052" s="104"/>
      <c r="FF1052" s="104"/>
      <c r="FG1052" s="104"/>
      <c r="FH1052" s="104"/>
      <c r="FI1052" s="104"/>
      <c r="FJ1052" s="104"/>
      <c r="FK1052" s="104"/>
      <c r="FL1052" s="104"/>
      <c r="FM1052" s="104"/>
      <c r="FN1052" s="104"/>
      <c r="FO1052" s="104"/>
      <c r="FP1052" s="104"/>
      <c r="FQ1052" s="104"/>
      <c r="FR1052" s="104"/>
      <c r="FS1052" s="104"/>
      <c r="FT1052" s="104"/>
      <c r="FU1052" s="104"/>
      <c r="FV1052" s="104"/>
      <c r="FW1052" s="104"/>
      <c r="FX1052" s="104"/>
      <c r="FY1052" s="104"/>
      <c r="FZ1052" s="104"/>
      <c r="GA1052" s="104"/>
      <c r="GB1052" s="104"/>
      <c r="GC1052" s="104"/>
      <c r="GD1052" s="104"/>
      <c r="GE1052" s="104"/>
      <c r="GF1052" s="104"/>
      <c r="GG1052" s="104"/>
      <c r="GH1052" s="104"/>
      <c r="GI1052" s="104"/>
      <c r="GJ1052" s="104"/>
      <c r="GK1052" s="104"/>
      <c r="GL1052" s="104"/>
      <c r="GM1052" s="104"/>
      <c r="GN1052" s="104"/>
      <c r="GO1052" s="104"/>
      <c r="GP1052" s="104"/>
      <c r="GQ1052" s="104"/>
      <c r="GR1052" s="104"/>
      <c r="GS1052" s="104"/>
      <c r="GT1052" s="104"/>
    </row>
    <row r="1053" spans="8:202" s="6" customFormat="1">
      <c r="H1053" s="104"/>
      <c r="I1053" s="104"/>
      <c r="J1053" s="104"/>
      <c r="K1053" s="104"/>
      <c r="L1053" s="104"/>
      <c r="M1053" s="104"/>
      <c r="N1053" s="104"/>
      <c r="O1053" s="104"/>
      <c r="P1053" s="104"/>
      <c r="Q1053" s="104"/>
      <c r="R1053" s="104"/>
      <c r="S1053" s="104"/>
      <c r="T1053" s="104"/>
      <c r="U1053" s="104"/>
      <c r="V1053" s="104"/>
      <c r="W1053" s="104"/>
      <c r="X1053" s="104"/>
      <c r="Y1053" s="104"/>
      <c r="Z1053" s="104"/>
      <c r="AA1053" s="104"/>
      <c r="AB1053" s="104"/>
      <c r="AC1053" s="104"/>
      <c r="AD1053" s="104"/>
      <c r="AE1053" s="104"/>
      <c r="AF1053" s="104"/>
      <c r="AG1053" s="104"/>
      <c r="AH1053" s="104"/>
      <c r="AI1053" s="104"/>
      <c r="AJ1053" s="104"/>
      <c r="AK1053" s="104"/>
      <c r="AL1053" s="104"/>
      <c r="AM1053" s="104"/>
      <c r="AN1053" s="104"/>
      <c r="AO1053" s="104"/>
      <c r="AP1053" s="104"/>
      <c r="AQ1053" s="104"/>
      <c r="AR1053" s="104"/>
      <c r="AS1053" s="104"/>
      <c r="AT1053" s="104"/>
      <c r="AU1053" s="104"/>
      <c r="AV1053" s="104"/>
      <c r="AW1053" s="104"/>
      <c r="AX1053" s="104"/>
      <c r="AY1053" s="104"/>
      <c r="AZ1053" s="104"/>
      <c r="BA1053" s="104"/>
      <c r="BB1053" s="104"/>
      <c r="BC1053" s="104"/>
      <c r="BD1053" s="104"/>
      <c r="BE1053" s="104"/>
      <c r="BF1053" s="104"/>
      <c r="BG1053" s="104"/>
      <c r="BH1053" s="104"/>
      <c r="BI1053" s="104"/>
      <c r="BJ1053" s="104"/>
      <c r="BK1053" s="104"/>
      <c r="BL1053" s="104"/>
      <c r="BM1053" s="104"/>
      <c r="BN1053" s="104"/>
      <c r="BO1053" s="104"/>
      <c r="BP1053" s="104"/>
      <c r="BQ1053" s="104"/>
      <c r="BR1053" s="104"/>
      <c r="BS1053" s="104"/>
      <c r="BT1053" s="104"/>
      <c r="BU1053" s="104"/>
      <c r="BV1053" s="104"/>
      <c r="BW1053" s="104"/>
      <c r="BX1053" s="104"/>
      <c r="BY1053" s="104"/>
      <c r="BZ1053" s="104"/>
      <c r="CA1053" s="104"/>
      <c r="CB1053" s="104"/>
      <c r="CC1053" s="104"/>
      <c r="CD1053" s="104"/>
      <c r="CE1053" s="104"/>
      <c r="CF1053" s="104"/>
      <c r="CG1053" s="104"/>
      <c r="CH1053" s="104"/>
      <c r="CI1053" s="104"/>
      <c r="CJ1053" s="104"/>
      <c r="CK1053" s="104"/>
      <c r="CL1053" s="104"/>
      <c r="CM1053" s="104"/>
      <c r="CN1053" s="104"/>
      <c r="CO1053" s="104"/>
      <c r="CP1053" s="104"/>
      <c r="CQ1053" s="104"/>
      <c r="CR1053" s="104"/>
      <c r="CS1053" s="104"/>
      <c r="CT1053" s="104"/>
      <c r="CU1053" s="104"/>
      <c r="CV1053" s="104"/>
      <c r="CW1053" s="104"/>
      <c r="CX1053" s="104"/>
      <c r="CY1053" s="104"/>
      <c r="CZ1053" s="104"/>
      <c r="DA1053" s="104"/>
      <c r="DB1053" s="104"/>
      <c r="DC1053" s="104"/>
      <c r="DD1053" s="104"/>
      <c r="DE1053" s="104"/>
      <c r="DF1053" s="104"/>
      <c r="DG1053" s="104"/>
      <c r="DH1053" s="104"/>
      <c r="DI1053" s="104"/>
      <c r="DJ1053" s="104"/>
      <c r="DK1053" s="104"/>
      <c r="DL1053" s="104"/>
      <c r="DM1053" s="104"/>
      <c r="DN1053" s="104"/>
      <c r="DO1053" s="104"/>
      <c r="DP1053" s="104"/>
      <c r="DQ1053" s="104"/>
      <c r="DR1053" s="104"/>
      <c r="DS1053" s="104"/>
      <c r="DT1053" s="104"/>
      <c r="DU1053" s="104"/>
      <c r="DV1053" s="104"/>
      <c r="DW1053" s="104"/>
      <c r="DX1053" s="104"/>
      <c r="DY1053" s="104"/>
      <c r="DZ1053" s="104"/>
      <c r="EA1053" s="104"/>
      <c r="EB1053" s="104"/>
      <c r="EC1053" s="104"/>
      <c r="ED1053" s="104"/>
      <c r="EE1053" s="104"/>
      <c r="EF1053" s="104"/>
      <c r="EG1053" s="104"/>
      <c r="EH1053" s="104"/>
      <c r="EI1053" s="104"/>
      <c r="EJ1053" s="104"/>
      <c r="EK1053" s="104"/>
      <c r="EL1053" s="104"/>
      <c r="EM1053" s="104"/>
      <c r="EN1053" s="104"/>
      <c r="EO1053" s="104"/>
      <c r="EP1053" s="104"/>
      <c r="EQ1053" s="104"/>
      <c r="ER1053" s="104"/>
      <c r="ES1053" s="104"/>
      <c r="ET1053" s="104"/>
      <c r="EU1053" s="104"/>
      <c r="EV1053" s="104"/>
      <c r="EW1053" s="104"/>
      <c r="EX1053" s="104"/>
      <c r="EY1053" s="104"/>
      <c r="EZ1053" s="104"/>
      <c r="FA1053" s="104"/>
      <c r="FB1053" s="104"/>
      <c r="FC1053" s="104"/>
      <c r="FD1053" s="104"/>
      <c r="FE1053" s="104"/>
      <c r="FF1053" s="104"/>
      <c r="FG1053" s="104"/>
      <c r="FH1053" s="104"/>
      <c r="FI1053" s="104"/>
      <c r="FJ1053" s="104"/>
      <c r="FK1053" s="104"/>
      <c r="FL1053" s="104"/>
      <c r="FM1053" s="104"/>
      <c r="FN1053" s="104"/>
      <c r="FO1053" s="104"/>
      <c r="FP1053" s="104"/>
      <c r="FQ1053" s="104"/>
      <c r="FR1053" s="104"/>
      <c r="FS1053" s="104"/>
      <c r="FT1053" s="104"/>
      <c r="FU1053" s="104"/>
      <c r="FV1053" s="104"/>
      <c r="FW1053" s="104"/>
      <c r="FX1053" s="104"/>
      <c r="FY1053" s="104"/>
      <c r="FZ1053" s="104"/>
      <c r="GA1053" s="104"/>
      <c r="GB1053" s="104"/>
      <c r="GC1053" s="104"/>
      <c r="GD1053" s="104"/>
      <c r="GE1053" s="104"/>
      <c r="GF1053" s="104"/>
      <c r="GG1053" s="104"/>
      <c r="GH1053" s="104"/>
      <c r="GI1053" s="104"/>
      <c r="GJ1053" s="104"/>
      <c r="GK1053" s="104"/>
      <c r="GL1053" s="104"/>
      <c r="GM1053" s="104"/>
      <c r="GN1053" s="104"/>
      <c r="GO1053" s="104"/>
      <c r="GP1053" s="104"/>
      <c r="GQ1053" s="104"/>
      <c r="GR1053" s="104"/>
      <c r="GS1053" s="104"/>
      <c r="GT1053" s="104"/>
    </row>
    <row r="1054" spans="8:202" s="6" customFormat="1">
      <c r="H1054" s="104"/>
      <c r="I1054" s="104"/>
      <c r="J1054" s="10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4"/>
      <c r="AN1054" s="104"/>
      <c r="AO1054" s="104"/>
      <c r="AP1054" s="104"/>
      <c r="AQ1054" s="104"/>
      <c r="AR1054" s="104"/>
      <c r="AS1054" s="104"/>
      <c r="AT1054" s="104"/>
      <c r="AU1054" s="104"/>
      <c r="AV1054" s="104"/>
      <c r="AW1054" s="104"/>
      <c r="AX1054" s="104"/>
      <c r="AY1054" s="104"/>
      <c r="AZ1054" s="104"/>
      <c r="BA1054" s="104"/>
      <c r="BB1054" s="104"/>
      <c r="BC1054" s="104"/>
      <c r="BD1054" s="104"/>
      <c r="BE1054" s="104"/>
      <c r="BF1054" s="104"/>
      <c r="BG1054" s="104"/>
      <c r="BH1054" s="104"/>
      <c r="BI1054" s="104"/>
      <c r="BJ1054" s="104"/>
      <c r="BK1054" s="104"/>
      <c r="BL1054" s="104"/>
      <c r="BM1054" s="104"/>
      <c r="BN1054" s="104"/>
      <c r="BO1054" s="104"/>
      <c r="BP1054" s="104"/>
      <c r="BQ1054" s="104"/>
      <c r="BR1054" s="104"/>
      <c r="BS1054" s="104"/>
      <c r="BT1054" s="104"/>
      <c r="BU1054" s="104"/>
      <c r="BV1054" s="104"/>
      <c r="BW1054" s="104"/>
      <c r="BX1054" s="104"/>
      <c r="BY1054" s="104"/>
      <c r="BZ1054" s="104"/>
      <c r="CA1054" s="104"/>
      <c r="CB1054" s="104"/>
      <c r="CC1054" s="104"/>
      <c r="CD1054" s="104"/>
      <c r="CE1054" s="104"/>
      <c r="CF1054" s="104"/>
      <c r="CG1054" s="104"/>
      <c r="CH1054" s="104"/>
      <c r="CI1054" s="104"/>
      <c r="CJ1054" s="104"/>
      <c r="CK1054" s="104"/>
      <c r="CL1054" s="104"/>
      <c r="CM1054" s="104"/>
      <c r="CN1054" s="104"/>
      <c r="CO1054" s="104"/>
      <c r="CP1054" s="104"/>
      <c r="CQ1054" s="104"/>
      <c r="CR1054" s="104"/>
      <c r="CS1054" s="104"/>
      <c r="CT1054" s="104"/>
      <c r="CU1054" s="104"/>
      <c r="CV1054" s="104"/>
      <c r="CW1054" s="104"/>
      <c r="CX1054" s="104"/>
      <c r="CY1054" s="104"/>
      <c r="CZ1054" s="104"/>
      <c r="DA1054" s="104"/>
      <c r="DB1054" s="104"/>
      <c r="DC1054" s="104"/>
      <c r="DD1054" s="104"/>
      <c r="DE1054" s="104"/>
      <c r="DF1054" s="104"/>
      <c r="DG1054" s="104"/>
      <c r="DH1054" s="104"/>
      <c r="DI1054" s="104"/>
      <c r="DJ1054" s="104"/>
      <c r="DK1054" s="104"/>
      <c r="DL1054" s="104"/>
      <c r="DM1054" s="104"/>
      <c r="DN1054" s="104"/>
      <c r="DO1054" s="104"/>
      <c r="DP1054" s="104"/>
      <c r="DQ1054" s="104"/>
      <c r="DR1054" s="104"/>
      <c r="DS1054" s="104"/>
      <c r="DT1054" s="104"/>
      <c r="DU1054" s="104"/>
      <c r="DV1054" s="104"/>
      <c r="DW1054" s="104"/>
      <c r="DX1054" s="104"/>
      <c r="DY1054" s="104"/>
      <c r="DZ1054" s="104"/>
      <c r="EA1054" s="104"/>
      <c r="EB1054" s="104"/>
      <c r="EC1054" s="104"/>
      <c r="ED1054" s="104"/>
      <c r="EE1054" s="104"/>
      <c r="EF1054" s="104"/>
      <c r="EG1054" s="104"/>
      <c r="EH1054" s="104"/>
      <c r="EI1054" s="104"/>
      <c r="EJ1054" s="104"/>
      <c r="EK1054" s="104"/>
      <c r="EL1054" s="104"/>
      <c r="EM1054" s="104"/>
      <c r="EN1054" s="104"/>
      <c r="EO1054" s="104"/>
      <c r="EP1054" s="104"/>
      <c r="EQ1054" s="104"/>
      <c r="ER1054" s="104"/>
      <c r="ES1054" s="104"/>
      <c r="ET1054" s="104"/>
      <c r="EU1054" s="104"/>
      <c r="EV1054" s="104"/>
      <c r="EW1054" s="104"/>
      <c r="EX1054" s="104"/>
      <c r="EY1054" s="104"/>
      <c r="EZ1054" s="104"/>
      <c r="FA1054" s="104"/>
      <c r="FB1054" s="104"/>
      <c r="FC1054" s="104"/>
      <c r="FD1054" s="104"/>
      <c r="FE1054" s="104"/>
      <c r="FF1054" s="104"/>
      <c r="FG1054" s="104"/>
      <c r="FH1054" s="104"/>
      <c r="FI1054" s="104"/>
      <c r="FJ1054" s="104"/>
      <c r="FK1054" s="104"/>
      <c r="FL1054" s="104"/>
      <c r="FM1054" s="104"/>
      <c r="FN1054" s="104"/>
      <c r="FO1054" s="104"/>
      <c r="FP1054" s="104"/>
      <c r="FQ1054" s="104"/>
      <c r="FR1054" s="104"/>
      <c r="FS1054" s="104"/>
      <c r="FT1054" s="104"/>
      <c r="FU1054" s="104"/>
      <c r="FV1054" s="104"/>
      <c r="FW1054" s="104"/>
      <c r="FX1054" s="104"/>
      <c r="FY1054" s="104"/>
      <c r="FZ1054" s="104"/>
      <c r="GA1054" s="104"/>
      <c r="GB1054" s="104"/>
      <c r="GC1054" s="104"/>
      <c r="GD1054" s="104"/>
      <c r="GE1054" s="104"/>
      <c r="GF1054" s="104"/>
      <c r="GG1054" s="104"/>
      <c r="GH1054" s="104"/>
      <c r="GI1054" s="104"/>
      <c r="GJ1054" s="104"/>
      <c r="GK1054" s="104"/>
      <c r="GL1054" s="104"/>
      <c r="GM1054" s="104"/>
      <c r="GN1054" s="104"/>
      <c r="GO1054" s="104"/>
      <c r="GP1054" s="104"/>
      <c r="GQ1054" s="104"/>
      <c r="GR1054" s="104"/>
      <c r="GS1054" s="104"/>
      <c r="GT1054" s="104"/>
    </row>
    <row r="1055" spans="8:202" s="6" customFormat="1">
      <c r="H1055" s="104"/>
      <c r="I1055" s="104"/>
      <c r="J1055" s="104"/>
      <c r="K1055" s="104"/>
      <c r="L1055" s="104"/>
      <c r="M1055" s="104"/>
      <c r="N1055" s="104"/>
      <c r="O1055" s="104"/>
      <c r="P1055" s="104"/>
      <c r="Q1055" s="104"/>
      <c r="R1055" s="104"/>
      <c r="S1055" s="104"/>
      <c r="T1055" s="104"/>
      <c r="U1055" s="104"/>
      <c r="V1055" s="104"/>
      <c r="W1055" s="104"/>
      <c r="X1055" s="104"/>
      <c r="Y1055" s="104"/>
      <c r="Z1055" s="104"/>
      <c r="AA1055" s="104"/>
      <c r="AB1055" s="104"/>
      <c r="AC1055" s="104"/>
      <c r="AD1055" s="104"/>
      <c r="AE1055" s="104"/>
      <c r="AF1055" s="104"/>
      <c r="AG1055" s="104"/>
      <c r="AH1055" s="104"/>
      <c r="AI1055" s="104"/>
      <c r="AJ1055" s="104"/>
      <c r="AK1055" s="104"/>
      <c r="AL1055" s="104"/>
      <c r="AM1055" s="104"/>
      <c r="AN1055" s="104"/>
      <c r="AO1055" s="104"/>
      <c r="AP1055" s="104"/>
      <c r="AQ1055" s="104"/>
      <c r="AR1055" s="104"/>
      <c r="AS1055" s="104"/>
      <c r="AT1055" s="104"/>
      <c r="AU1055" s="104"/>
      <c r="AV1055" s="104"/>
      <c r="AW1055" s="104"/>
      <c r="AX1055" s="104"/>
      <c r="AY1055" s="104"/>
      <c r="AZ1055" s="104"/>
      <c r="BA1055" s="104"/>
      <c r="BB1055" s="104"/>
      <c r="BC1055" s="104"/>
      <c r="BD1055" s="104"/>
      <c r="BE1055" s="104"/>
      <c r="BF1055" s="104"/>
      <c r="BG1055" s="104"/>
      <c r="BH1055" s="104"/>
      <c r="BI1055" s="104"/>
      <c r="BJ1055" s="104"/>
      <c r="BK1055" s="104"/>
      <c r="BL1055" s="104"/>
      <c r="BM1055" s="104"/>
      <c r="BN1055" s="104"/>
      <c r="BO1055" s="104"/>
      <c r="BP1055" s="104"/>
      <c r="BQ1055" s="104"/>
      <c r="BR1055" s="104"/>
      <c r="BS1055" s="104"/>
      <c r="BT1055" s="104"/>
      <c r="BU1055" s="104"/>
      <c r="BV1055" s="104"/>
      <c r="BW1055" s="104"/>
      <c r="BX1055" s="104"/>
      <c r="BY1055" s="104"/>
      <c r="BZ1055" s="104"/>
      <c r="CA1055" s="104"/>
      <c r="CB1055" s="104"/>
      <c r="CC1055" s="104"/>
      <c r="CD1055" s="104"/>
      <c r="CE1055" s="104"/>
      <c r="CF1055" s="104"/>
      <c r="CG1055" s="104"/>
      <c r="CH1055" s="104"/>
      <c r="CI1055" s="104"/>
      <c r="CJ1055" s="104"/>
      <c r="CK1055" s="104"/>
      <c r="CL1055" s="104"/>
      <c r="CM1055" s="104"/>
      <c r="CN1055" s="104"/>
      <c r="CO1055" s="104"/>
      <c r="CP1055" s="104"/>
      <c r="CQ1055" s="104"/>
      <c r="CR1055" s="104"/>
      <c r="CS1055" s="104"/>
      <c r="CT1055" s="104"/>
      <c r="CU1055" s="104"/>
      <c r="CV1055" s="104"/>
      <c r="CW1055" s="104"/>
      <c r="CX1055" s="104"/>
      <c r="CY1055" s="104"/>
      <c r="CZ1055" s="104"/>
      <c r="DA1055" s="104"/>
      <c r="DB1055" s="104"/>
      <c r="DC1055" s="104"/>
      <c r="DD1055" s="104"/>
      <c r="DE1055" s="104"/>
      <c r="DF1055" s="104"/>
      <c r="DG1055" s="104"/>
      <c r="DH1055" s="104"/>
      <c r="DI1055" s="104"/>
      <c r="DJ1055" s="104"/>
      <c r="DK1055" s="104"/>
      <c r="DL1055" s="104"/>
      <c r="DM1055" s="104"/>
      <c r="DN1055" s="104"/>
      <c r="DO1055" s="104"/>
      <c r="DP1055" s="104"/>
      <c r="DQ1055" s="104"/>
      <c r="DR1055" s="104"/>
      <c r="DS1055" s="104"/>
      <c r="DT1055" s="104"/>
      <c r="DU1055" s="104"/>
      <c r="DV1055" s="104"/>
      <c r="DW1055" s="104"/>
      <c r="DX1055" s="104"/>
      <c r="DY1055" s="104"/>
      <c r="DZ1055" s="104"/>
      <c r="EA1055" s="104"/>
      <c r="EB1055" s="104"/>
      <c r="EC1055" s="104"/>
      <c r="ED1055" s="104"/>
      <c r="EE1055" s="104"/>
      <c r="EF1055" s="104"/>
      <c r="EG1055" s="104"/>
      <c r="EH1055" s="104"/>
      <c r="EI1055" s="104"/>
      <c r="EJ1055" s="104"/>
      <c r="EK1055" s="104"/>
      <c r="EL1055" s="104"/>
      <c r="EM1055" s="104"/>
      <c r="EN1055" s="104"/>
      <c r="EO1055" s="104"/>
      <c r="EP1055" s="104"/>
      <c r="EQ1055" s="104"/>
      <c r="ER1055" s="104"/>
      <c r="ES1055" s="104"/>
      <c r="ET1055" s="104"/>
      <c r="EU1055" s="104"/>
      <c r="EV1055" s="104"/>
      <c r="EW1055" s="104"/>
      <c r="EX1055" s="104"/>
      <c r="EY1055" s="104"/>
      <c r="EZ1055" s="104"/>
      <c r="FA1055" s="104"/>
      <c r="FB1055" s="104"/>
      <c r="FC1055" s="104"/>
      <c r="FD1055" s="104"/>
      <c r="FE1055" s="104"/>
      <c r="FF1055" s="104"/>
      <c r="FG1055" s="104"/>
      <c r="FH1055" s="104"/>
      <c r="FI1055" s="104"/>
      <c r="FJ1055" s="104"/>
      <c r="FK1055" s="104"/>
      <c r="FL1055" s="104"/>
      <c r="FM1055" s="104"/>
      <c r="FN1055" s="104"/>
      <c r="FO1055" s="104"/>
      <c r="FP1055" s="104"/>
      <c r="FQ1055" s="104"/>
      <c r="FR1055" s="104"/>
      <c r="FS1055" s="104"/>
      <c r="FT1055" s="104"/>
      <c r="FU1055" s="104"/>
      <c r="FV1055" s="104"/>
      <c r="FW1055" s="104"/>
      <c r="FX1055" s="104"/>
      <c r="FY1055" s="104"/>
      <c r="FZ1055" s="104"/>
      <c r="GA1055" s="104"/>
      <c r="GB1055" s="104"/>
      <c r="GC1055" s="104"/>
      <c r="GD1055" s="104"/>
      <c r="GE1055" s="104"/>
      <c r="GF1055" s="104"/>
      <c r="GG1055" s="104"/>
      <c r="GH1055" s="104"/>
      <c r="GI1055" s="104"/>
      <c r="GJ1055" s="104"/>
      <c r="GK1055" s="104"/>
      <c r="GL1055" s="104"/>
      <c r="GM1055" s="104"/>
      <c r="GN1055" s="104"/>
      <c r="GO1055" s="104"/>
      <c r="GP1055" s="104"/>
      <c r="GQ1055" s="104"/>
      <c r="GR1055" s="104"/>
      <c r="GS1055" s="104"/>
      <c r="GT1055" s="104"/>
    </row>
    <row r="1056" spans="8:202" s="6" customFormat="1">
      <c r="H1056" s="104"/>
      <c r="I1056" s="104"/>
      <c r="J1056" s="104"/>
      <c r="K1056" s="104"/>
      <c r="L1056" s="104"/>
      <c r="M1056" s="104"/>
      <c r="N1056" s="104"/>
      <c r="O1056" s="104"/>
      <c r="P1056" s="104"/>
      <c r="Q1056" s="104"/>
      <c r="R1056" s="104"/>
      <c r="S1056" s="104"/>
      <c r="T1056" s="104"/>
      <c r="U1056" s="104"/>
      <c r="V1056" s="104"/>
      <c r="W1056" s="104"/>
      <c r="X1056" s="104"/>
      <c r="Y1056" s="104"/>
      <c r="Z1056" s="104"/>
      <c r="AA1056" s="104"/>
      <c r="AB1056" s="104"/>
      <c r="AC1056" s="104"/>
      <c r="AD1056" s="104"/>
      <c r="AE1056" s="104"/>
      <c r="AF1056" s="104"/>
      <c r="AG1056" s="104"/>
      <c r="AH1056" s="104"/>
      <c r="AI1056" s="104"/>
      <c r="AJ1056" s="104"/>
      <c r="AK1056" s="104"/>
      <c r="AL1056" s="104"/>
      <c r="AM1056" s="104"/>
      <c r="AN1056" s="104"/>
      <c r="AO1056" s="104"/>
      <c r="AP1056" s="104"/>
      <c r="AQ1056" s="104"/>
      <c r="AR1056" s="104"/>
      <c r="AS1056" s="104"/>
      <c r="AT1056" s="104"/>
      <c r="AU1056" s="104"/>
      <c r="AV1056" s="104"/>
      <c r="AW1056" s="104"/>
      <c r="AX1056" s="104"/>
      <c r="AY1056" s="104"/>
      <c r="AZ1056" s="104"/>
      <c r="BA1056" s="104"/>
      <c r="BB1056" s="104"/>
      <c r="BC1056" s="104"/>
      <c r="BD1056" s="104"/>
      <c r="BE1056" s="104"/>
      <c r="BF1056" s="104"/>
      <c r="BG1056" s="104"/>
      <c r="BH1056" s="104"/>
      <c r="BI1056" s="104"/>
      <c r="BJ1056" s="104"/>
      <c r="BK1056" s="104"/>
      <c r="BL1056" s="104"/>
      <c r="BM1056" s="104"/>
      <c r="BN1056" s="104"/>
      <c r="BO1056" s="104"/>
      <c r="BP1056" s="104"/>
      <c r="BQ1056" s="104"/>
      <c r="BR1056" s="104"/>
      <c r="BS1056" s="104"/>
      <c r="BT1056" s="104"/>
      <c r="BU1056" s="104"/>
      <c r="BV1056" s="104"/>
      <c r="BW1056" s="104"/>
      <c r="BX1056" s="104"/>
      <c r="BY1056" s="104"/>
      <c r="BZ1056" s="104"/>
      <c r="CA1056" s="104"/>
      <c r="CB1056" s="104"/>
      <c r="CC1056" s="104"/>
      <c r="CD1056" s="104"/>
      <c r="CE1056" s="104"/>
      <c r="CF1056" s="104"/>
      <c r="CG1056" s="104"/>
      <c r="CH1056" s="104"/>
      <c r="CI1056" s="104"/>
      <c r="CJ1056" s="104"/>
      <c r="CK1056" s="104"/>
      <c r="CL1056" s="104"/>
      <c r="CM1056" s="104"/>
      <c r="CN1056" s="104"/>
      <c r="CO1056" s="104"/>
      <c r="CP1056" s="104"/>
      <c r="CQ1056" s="104"/>
      <c r="CR1056" s="104"/>
      <c r="CS1056" s="104"/>
      <c r="CT1056" s="104"/>
      <c r="CU1056" s="104"/>
      <c r="CV1056" s="104"/>
      <c r="CW1056" s="104"/>
      <c r="CX1056" s="104"/>
      <c r="CY1056" s="104"/>
      <c r="CZ1056" s="104"/>
      <c r="DA1056" s="104"/>
      <c r="DB1056" s="104"/>
      <c r="DC1056" s="104"/>
      <c r="DD1056" s="104"/>
      <c r="DE1056" s="104"/>
      <c r="DF1056" s="104"/>
      <c r="DG1056" s="104"/>
      <c r="DH1056" s="104"/>
      <c r="DI1056" s="104"/>
      <c r="DJ1056" s="104"/>
      <c r="DK1056" s="104"/>
      <c r="DL1056" s="104"/>
      <c r="DM1056" s="104"/>
      <c r="DN1056" s="104"/>
      <c r="DO1056" s="104"/>
      <c r="DP1056" s="104"/>
      <c r="DQ1056" s="104"/>
      <c r="DR1056" s="104"/>
      <c r="DS1056" s="104"/>
      <c r="DT1056" s="104"/>
      <c r="DU1056" s="104"/>
      <c r="DV1056" s="104"/>
      <c r="DW1056" s="104"/>
      <c r="DX1056" s="104"/>
      <c r="DY1056" s="104"/>
      <c r="DZ1056" s="104"/>
      <c r="EA1056" s="104"/>
      <c r="EB1056" s="104"/>
      <c r="EC1056" s="104"/>
      <c r="ED1056" s="104"/>
      <c r="EE1056" s="104"/>
      <c r="EF1056" s="104"/>
      <c r="EG1056" s="104"/>
      <c r="EH1056" s="104"/>
      <c r="EI1056" s="104"/>
      <c r="EJ1056" s="104"/>
      <c r="EK1056" s="104"/>
      <c r="EL1056" s="104"/>
      <c r="EM1056" s="104"/>
      <c r="EN1056" s="104"/>
      <c r="EO1056" s="104"/>
      <c r="EP1056" s="104"/>
      <c r="EQ1056" s="104"/>
      <c r="ER1056" s="104"/>
      <c r="ES1056" s="104"/>
      <c r="ET1056" s="104"/>
      <c r="EU1056" s="104"/>
      <c r="EV1056" s="104"/>
      <c r="EW1056" s="104"/>
      <c r="EX1056" s="104"/>
      <c r="EY1056" s="104"/>
      <c r="EZ1056" s="104"/>
      <c r="FA1056" s="104"/>
      <c r="FB1056" s="104"/>
      <c r="FC1056" s="104"/>
      <c r="FD1056" s="104"/>
      <c r="FE1056" s="104"/>
      <c r="FF1056" s="104"/>
      <c r="FG1056" s="104"/>
      <c r="FH1056" s="104"/>
      <c r="FI1056" s="104"/>
      <c r="FJ1056" s="104"/>
      <c r="FK1056" s="104"/>
      <c r="FL1056" s="104"/>
      <c r="FM1056" s="104"/>
      <c r="FN1056" s="104"/>
      <c r="FO1056" s="104"/>
      <c r="FP1056" s="104"/>
      <c r="FQ1056" s="104"/>
      <c r="FR1056" s="104"/>
      <c r="FS1056" s="104"/>
      <c r="FT1056" s="104"/>
      <c r="FU1056" s="104"/>
      <c r="FV1056" s="104"/>
      <c r="FW1056" s="104"/>
      <c r="FX1056" s="104"/>
      <c r="FY1056" s="104"/>
      <c r="FZ1056" s="104"/>
      <c r="GA1056" s="104"/>
      <c r="GB1056" s="104"/>
      <c r="GC1056" s="104"/>
      <c r="GD1056" s="104"/>
      <c r="GE1056" s="104"/>
      <c r="GF1056" s="104"/>
      <c r="GG1056" s="104"/>
      <c r="GH1056" s="104"/>
      <c r="GI1056" s="104"/>
      <c r="GJ1056" s="104"/>
      <c r="GK1056" s="104"/>
      <c r="GL1056" s="104"/>
      <c r="GM1056" s="104"/>
      <c r="GN1056" s="104"/>
      <c r="GO1056" s="104"/>
      <c r="GP1056" s="104"/>
      <c r="GQ1056" s="104"/>
      <c r="GR1056" s="104"/>
      <c r="GS1056" s="104"/>
      <c r="GT1056" s="104"/>
    </row>
    <row r="1057" spans="8:202" s="6" customFormat="1">
      <c r="H1057" s="104"/>
      <c r="I1057" s="104"/>
      <c r="J1057" s="104"/>
      <c r="K1057" s="104"/>
      <c r="L1057" s="104"/>
      <c r="M1057" s="104"/>
      <c r="N1057" s="104"/>
      <c r="O1057" s="104"/>
      <c r="P1057" s="104"/>
      <c r="Q1057" s="104"/>
      <c r="R1057" s="104"/>
      <c r="S1057" s="104"/>
      <c r="T1057" s="104"/>
      <c r="U1057" s="104"/>
      <c r="V1057" s="104"/>
      <c r="W1057" s="104"/>
      <c r="X1057" s="104"/>
      <c r="Y1057" s="104"/>
      <c r="Z1057" s="104"/>
      <c r="AA1057" s="104"/>
      <c r="AB1057" s="104"/>
      <c r="AC1057" s="104"/>
      <c r="AD1057" s="104"/>
      <c r="AE1057" s="104"/>
      <c r="AF1057" s="104"/>
      <c r="AG1057" s="104"/>
      <c r="AH1057" s="104"/>
      <c r="AI1057" s="104"/>
      <c r="AJ1057" s="104"/>
      <c r="AK1057" s="104"/>
      <c r="AL1057" s="104"/>
      <c r="AM1057" s="104"/>
      <c r="AN1057" s="104"/>
      <c r="AO1057" s="104"/>
      <c r="AP1057" s="104"/>
      <c r="AQ1057" s="104"/>
      <c r="AR1057" s="104"/>
      <c r="AS1057" s="104"/>
      <c r="AT1057" s="104"/>
      <c r="AU1057" s="104"/>
      <c r="AV1057" s="104"/>
      <c r="AW1057" s="104"/>
      <c r="AX1057" s="104"/>
      <c r="AY1057" s="104"/>
      <c r="AZ1057" s="104"/>
      <c r="BA1057" s="104"/>
      <c r="BB1057" s="104"/>
      <c r="BC1057" s="104"/>
      <c r="BD1057" s="104"/>
      <c r="BE1057" s="104"/>
      <c r="BF1057" s="104"/>
      <c r="BG1057" s="104"/>
      <c r="BH1057" s="104"/>
      <c r="BI1057" s="104"/>
      <c r="BJ1057" s="104"/>
      <c r="BK1057" s="104"/>
      <c r="BL1057" s="104"/>
      <c r="BM1057" s="104"/>
      <c r="BN1057" s="104"/>
      <c r="BO1057" s="104"/>
      <c r="BP1057" s="104"/>
      <c r="BQ1057" s="104"/>
      <c r="BR1057" s="104"/>
      <c r="BS1057" s="104"/>
      <c r="BT1057" s="104"/>
      <c r="BU1057" s="104"/>
      <c r="BV1057" s="104"/>
      <c r="BW1057" s="104"/>
      <c r="BX1057" s="104"/>
      <c r="BY1057" s="104"/>
      <c r="BZ1057" s="104"/>
      <c r="CA1057" s="104"/>
      <c r="CB1057" s="104"/>
      <c r="CC1057" s="104"/>
      <c r="CD1057" s="104"/>
      <c r="CE1057" s="104"/>
      <c r="CF1057" s="104"/>
      <c r="CG1057" s="104"/>
      <c r="CH1057" s="104"/>
      <c r="CI1057" s="104"/>
      <c r="CJ1057" s="104"/>
      <c r="CK1057" s="104"/>
      <c r="CL1057" s="104"/>
      <c r="CM1057" s="104"/>
      <c r="CN1057" s="104"/>
      <c r="CO1057" s="104"/>
      <c r="CP1057" s="104"/>
      <c r="CQ1057" s="104"/>
      <c r="CR1057" s="104"/>
      <c r="CS1057" s="104"/>
      <c r="CT1057" s="104"/>
      <c r="CU1057" s="104"/>
      <c r="CV1057" s="104"/>
      <c r="CW1057" s="104"/>
      <c r="CX1057" s="104"/>
      <c r="CY1057" s="104"/>
      <c r="CZ1057" s="104"/>
      <c r="DA1057" s="104"/>
      <c r="DB1057" s="104"/>
      <c r="DC1057" s="104"/>
      <c r="DD1057" s="104"/>
      <c r="DE1057" s="104"/>
      <c r="DF1057" s="104"/>
      <c r="DG1057" s="104"/>
      <c r="DH1057" s="104"/>
      <c r="DI1057" s="104"/>
      <c r="DJ1057" s="104"/>
      <c r="DK1057" s="104"/>
      <c r="DL1057" s="104"/>
      <c r="DM1057" s="104"/>
      <c r="DN1057" s="104"/>
      <c r="DO1057" s="104"/>
      <c r="DP1057" s="104"/>
      <c r="DQ1057" s="104"/>
      <c r="DR1057" s="104"/>
      <c r="DS1057" s="104"/>
      <c r="DT1057" s="104"/>
      <c r="DU1057" s="104"/>
      <c r="DV1057" s="104"/>
      <c r="DW1057" s="104"/>
      <c r="DX1057" s="104"/>
      <c r="DY1057" s="104"/>
      <c r="DZ1057" s="104"/>
      <c r="EA1057" s="104"/>
      <c r="EB1057" s="104"/>
      <c r="EC1057" s="104"/>
      <c r="ED1057" s="104"/>
      <c r="EE1057" s="104"/>
      <c r="EF1057" s="104"/>
      <c r="EG1057" s="104"/>
      <c r="EH1057" s="104"/>
      <c r="EI1057" s="104"/>
      <c r="EJ1057" s="104"/>
      <c r="EK1057" s="104"/>
      <c r="EL1057" s="104"/>
      <c r="EM1057" s="104"/>
      <c r="EN1057" s="104"/>
      <c r="EO1057" s="104"/>
      <c r="EP1057" s="104"/>
      <c r="EQ1057" s="104"/>
      <c r="ER1057" s="104"/>
      <c r="ES1057" s="104"/>
      <c r="ET1057" s="104"/>
      <c r="EU1057" s="104"/>
      <c r="EV1057" s="104"/>
      <c r="EW1057" s="104"/>
      <c r="EX1057" s="104"/>
      <c r="EY1057" s="104"/>
      <c r="EZ1057" s="104"/>
      <c r="FA1057" s="104"/>
      <c r="FB1057" s="104"/>
      <c r="FC1057" s="104"/>
      <c r="FD1057" s="104"/>
      <c r="FE1057" s="104"/>
      <c r="FF1057" s="104"/>
      <c r="FG1057" s="104"/>
      <c r="FH1057" s="104"/>
      <c r="FI1057" s="104"/>
      <c r="FJ1057" s="104"/>
      <c r="FK1057" s="104"/>
      <c r="FL1057" s="104"/>
      <c r="FM1057" s="104"/>
      <c r="FN1057" s="104"/>
      <c r="FO1057" s="104"/>
      <c r="FP1057" s="104"/>
      <c r="FQ1057" s="104"/>
      <c r="FR1057" s="104"/>
      <c r="FS1057" s="104"/>
      <c r="FT1057" s="104"/>
      <c r="FU1057" s="104"/>
      <c r="FV1057" s="104"/>
      <c r="FW1057" s="104"/>
      <c r="FX1057" s="104"/>
      <c r="FY1057" s="104"/>
      <c r="FZ1057" s="104"/>
      <c r="GA1057" s="104"/>
      <c r="GB1057" s="104"/>
      <c r="GC1057" s="104"/>
      <c r="GD1057" s="104"/>
      <c r="GE1057" s="104"/>
      <c r="GF1057" s="104"/>
      <c r="GG1057" s="104"/>
      <c r="GH1057" s="104"/>
      <c r="GI1057" s="104"/>
      <c r="GJ1057" s="104"/>
      <c r="GK1057" s="104"/>
      <c r="GL1057" s="104"/>
      <c r="GM1057" s="104"/>
      <c r="GN1057" s="104"/>
      <c r="GO1057" s="104"/>
      <c r="GP1057" s="104"/>
      <c r="GQ1057" s="104"/>
      <c r="GR1057" s="104"/>
      <c r="GS1057" s="104"/>
      <c r="GT1057" s="104"/>
    </row>
    <row r="1058" spans="8:202" s="6" customFormat="1">
      <c r="H1058" s="104"/>
      <c r="I1058" s="104"/>
      <c r="J1058" s="104"/>
      <c r="K1058" s="104"/>
      <c r="L1058" s="104"/>
      <c r="M1058" s="104"/>
      <c r="N1058" s="104"/>
      <c r="O1058" s="104"/>
      <c r="P1058" s="104"/>
      <c r="Q1058" s="104"/>
      <c r="R1058" s="104"/>
      <c r="S1058" s="104"/>
      <c r="T1058" s="104"/>
      <c r="U1058" s="104"/>
      <c r="V1058" s="104"/>
      <c r="W1058" s="104"/>
      <c r="X1058" s="104"/>
      <c r="Y1058" s="104"/>
      <c r="Z1058" s="104"/>
      <c r="AA1058" s="104"/>
      <c r="AB1058" s="104"/>
      <c r="AC1058" s="104"/>
      <c r="AD1058" s="104"/>
      <c r="AE1058" s="104"/>
      <c r="AF1058" s="104"/>
      <c r="AG1058" s="104"/>
      <c r="AH1058" s="104"/>
      <c r="AI1058" s="104"/>
      <c r="AJ1058" s="104"/>
      <c r="AK1058" s="104"/>
      <c r="AL1058" s="104"/>
      <c r="AM1058" s="104"/>
      <c r="AN1058" s="104"/>
      <c r="AO1058" s="104"/>
      <c r="AP1058" s="104"/>
      <c r="AQ1058" s="104"/>
      <c r="AR1058" s="104"/>
      <c r="AS1058" s="104"/>
      <c r="AT1058" s="104"/>
      <c r="AU1058" s="104"/>
      <c r="AV1058" s="104"/>
      <c r="AW1058" s="104"/>
      <c r="AX1058" s="104"/>
      <c r="AY1058" s="104"/>
      <c r="AZ1058" s="104"/>
      <c r="BA1058" s="104"/>
      <c r="BB1058" s="104"/>
      <c r="BC1058" s="104"/>
      <c r="BD1058" s="104"/>
      <c r="BE1058" s="104"/>
      <c r="BF1058" s="104"/>
      <c r="BG1058" s="104"/>
      <c r="BH1058" s="104"/>
      <c r="BI1058" s="104"/>
      <c r="BJ1058" s="104"/>
      <c r="BK1058" s="104"/>
      <c r="BL1058" s="104"/>
      <c r="BM1058" s="104"/>
      <c r="BN1058" s="104"/>
      <c r="BO1058" s="104"/>
      <c r="BP1058" s="104"/>
      <c r="BQ1058" s="104"/>
      <c r="BR1058" s="104"/>
      <c r="BS1058" s="104"/>
      <c r="BT1058" s="104"/>
      <c r="BU1058" s="104"/>
      <c r="BV1058" s="104"/>
      <c r="BW1058" s="104"/>
      <c r="BX1058" s="104"/>
      <c r="BY1058" s="104"/>
      <c r="BZ1058" s="104"/>
      <c r="CA1058" s="104"/>
      <c r="CB1058" s="104"/>
      <c r="CC1058" s="104"/>
      <c r="CD1058" s="104"/>
      <c r="CE1058" s="104"/>
      <c r="CF1058" s="104"/>
      <c r="CG1058" s="104"/>
      <c r="CH1058" s="104"/>
      <c r="CI1058" s="104"/>
      <c r="CJ1058" s="104"/>
      <c r="CK1058" s="104"/>
      <c r="CL1058" s="104"/>
      <c r="CM1058" s="104"/>
      <c r="CN1058" s="104"/>
      <c r="CO1058" s="104"/>
      <c r="CP1058" s="104"/>
      <c r="CQ1058" s="104"/>
      <c r="CR1058" s="104"/>
      <c r="CS1058" s="104"/>
      <c r="CT1058" s="104"/>
      <c r="CU1058" s="104"/>
      <c r="CV1058" s="104"/>
      <c r="CW1058" s="104"/>
      <c r="CX1058" s="104"/>
      <c r="CY1058" s="104"/>
      <c r="CZ1058" s="104"/>
      <c r="DA1058" s="104"/>
      <c r="DB1058" s="104"/>
      <c r="DC1058" s="104"/>
      <c r="DD1058" s="104"/>
      <c r="DE1058" s="104"/>
      <c r="DF1058" s="104"/>
      <c r="DG1058" s="104"/>
      <c r="DH1058" s="104"/>
      <c r="DI1058" s="104"/>
      <c r="DJ1058" s="104"/>
      <c r="DK1058" s="104"/>
      <c r="DL1058" s="104"/>
      <c r="DM1058" s="104"/>
      <c r="DN1058" s="104"/>
      <c r="DO1058" s="104"/>
      <c r="DP1058" s="104"/>
      <c r="DQ1058" s="104"/>
      <c r="DR1058" s="104"/>
      <c r="DS1058" s="104"/>
      <c r="DT1058" s="104"/>
      <c r="DU1058" s="104"/>
      <c r="DV1058" s="104"/>
      <c r="DW1058" s="104"/>
      <c r="DX1058" s="104"/>
      <c r="DY1058" s="104"/>
      <c r="DZ1058" s="104"/>
      <c r="EA1058" s="104"/>
      <c r="EB1058" s="104"/>
      <c r="EC1058" s="104"/>
      <c r="ED1058" s="104"/>
      <c r="EE1058" s="104"/>
      <c r="EF1058" s="104"/>
      <c r="EG1058" s="104"/>
      <c r="EH1058" s="104"/>
      <c r="EI1058" s="104"/>
      <c r="EJ1058" s="104"/>
      <c r="EK1058" s="104"/>
      <c r="EL1058" s="104"/>
      <c r="EM1058" s="104"/>
      <c r="EN1058" s="104"/>
      <c r="EO1058" s="104"/>
      <c r="EP1058" s="104"/>
      <c r="EQ1058" s="104"/>
      <c r="ER1058" s="104"/>
      <c r="ES1058" s="104"/>
      <c r="ET1058" s="104"/>
      <c r="EU1058" s="104"/>
      <c r="EV1058" s="104"/>
      <c r="EW1058" s="104"/>
      <c r="EX1058" s="104"/>
      <c r="EY1058" s="104"/>
      <c r="EZ1058" s="104"/>
      <c r="FA1058" s="104"/>
      <c r="FB1058" s="104"/>
      <c r="FC1058" s="104"/>
      <c r="FD1058" s="104"/>
      <c r="FE1058" s="104"/>
      <c r="FF1058" s="104"/>
      <c r="FG1058" s="104"/>
      <c r="FH1058" s="104"/>
      <c r="FI1058" s="104"/>
      <c r="FJ1058" s="104"/>
      <c r="FK1058" s="104"/>
      <c r="FL1058" s="104"/>
      <c r="FM1058" s="104"/>
      <c r="FN1058" s="104"/>
      <c r="FO1058" s="104"/>
      <c r="FP1058" s="104"/>
      <c r="FQ1058" s="104"/>
      <c r="FR1058" s="104"/>
      <c r="FS1058" s="104"/>
      <c r="FT1058" s="104"/>
      <c r="FU1058" s="104"/>
      <c r="FV1058" s="104"/>
      <c r="FW1058" s="104"/>
      <c r="FX1058" s="104"/>
      <c r="FY1058" s="104"/>
      <c r="FZ1058" s="104"/>
      <c r="GA1058" s="104"/>
      <c r="GB1058" s="104"/>
      <c r="GC1058" s="104"/>
      <c r="GD1058" s="104"/>
      <c r="GE1058" s="104"/>
      <c r="GF1058" s="104"/>
      <c r="GG1058" s="104"/>
      <c r="GH1058" s="104"/>
      <c r="GI1058" s="104"/>
      <c r="GJ1058" s="104"/>
      <c r="GK1058" s="104"/>
      <c r="GL1058" s="104"/>
      <c r="GM1058" s="104"/>
      <c r="GN1058" s="104"/>
      <c r="GO1058" s="104"/>
      <c r="GP1058" s="104"/>
      <c r="GQ1058" s="104"/>
      <c r="GR1058" s="104"/>
      <c r="GS1058" s="104"/>
      <c r="GT1058" s="104"/>
    </row>
    <row r="1059" spans="8:202" s="6" customFormat="1">
      <c r="H1059" s="104"/>
      <c r="I1059" s="104"/>
      <c r="J1059" s="104"/>
      <c r="K1059" s="104"/>
      <c r="L1059" s="104"/>
      <c r="M1059" s="104"/>
      <c r="N1059" s="104"/>
      <c r="O1059" s="104"/>
      <c r="P1059" s="104"/>
      <c r="Q1059" s="104"/>
      <c r="R1059" s="104"/>
      <c r="S1059" s="104"/>
      <c r="T1059" s="104"/>
      <c r="U1059" s="104"/>
      <c r="V1059" s="104"/>
      <c r="W1059" s="104"/>
      <c r="X1059" s="104"/>
      <c r="Y1059" s="104"/>
      <c r="Z1059" s="104"/>
      <c r="AA1059" s="104"/>
      <c r="AB1059" s="104"/>
      <c r="AC1059" s="104"/>
      <c r="AD1059" s="104"/>
      <c r="AE1059" s="104"/>
      <c r="AF1059" s="104"/>
      <c r="AG1059" s="104"/>
      <c r="AH1059" s="104"/>
      <c r="AI1059" s="104"/>
      <c r="AJ1059" s="104"/>
      <c r="AK1059" s="104"/>
      <c r="AL1059" s="104"/>
      <c r="AM1059" s="104"/>
      <c r="AN1059" s="104"/>
      <c r="AO1059" s="104"/>
      <c r="AP1059" s="104"/>
      <c r="AQ1059" s="104"/>
      <c r="AR1059" s="104"/>
      <c r="AS1059" s="104"/>
      <c r="AT1059" s="104"/>
      <c r="AU1059" s="104"/>
      <c r="AV1059" s="104"/>
      <c r="AW1059" s="104"/>
      <c r="AX1059" s="104"/>
      <c r="AY1059" s="104"/>
      <c r="AZ1059" s="104"/>
      <c r="BA1059" s="104"/>
      <c r="BB1059" s="104"/>
      <c r="BC1059" s="104"/>
      <c r="BD1059" s="104"/>
      <c r="BE1059" s="104"/>
      <c r="BF1059" s="104"/>
      <c r="BG1059" s="104"/>
      <c r="BH1059" s="104"/>
      <c r="BI1059" s="104"/>
      <c r="BJ1059" s="104"/>
      <c r="BK1059" s="104"/>
      <c r="BL1059" s="104"/>
      <c r="BM1059" s="104"/>
      <c r="BN1059" s="104"/>
      <c r="BO1059" s="104"/>
      <c r="BP1059" s="104"/>
      <c r="BQ1059" s="104"/>
      <c r="BR1059" s="104"/>
      <c r="BS1059" s="104"/>
      <c r="BT1059" s="104"/>
      <c r="BU1059" s="104"/>
      <c r="BV1059" s="104"/>
      <c r="BW1059" s="104"/>
      <c r="BX1059" s="104"/>
      <c r="BY1059" s="104"/>
      <c r="BZ1059" s="104"/>
      <c r="CA1059" s="104"/>
      <c r="CB1059" s="104"/>
      <c r="CC1059" s="104"/>
      <c r="CD1059" s="104"/>
      <c r="CE1059" s="104"/>
      <c r="CF1059" s="104"/>
      <c r="CG1059" s="104"/>
      <c r="CH1059" s="104"/>
      <c r="CI1059" s="104"/>
      <c r="CJ1059" s="104"/>
      <c r="CK1059" s="104"/>
      <c r="CL1059" s="104"/>
      <c r="CM1059" s="104"/>
      <c r="CN1059" s="104"/>
      <c r="CO1059" s="104"/>
      <c r="CP1059" s="104"/>
      <c r="CQ1059" s="104"/>
      <c r="CR1059" s="104"/>
      <c r="CS1059" s="104"/>
      <c r="CT1059" s="104"/>
      <c r="CU1059" s="104"/>
      <c r="CV1059" s="104"/>
      <c r="CW1059" s="104"/>
      <c r="CX1059" s="104"/>
      <c r="CY1059" s="104"/>
      <c r="CZ1059" s="104"/>
      <c r="DA1059" s="104"/>
      <c r="DB1059" s="104"/>
      <c r="DC1059" s="104"/>
      <c r="DD1059" s="104"/>
      <c r="DE1059" s="104"/>
      <c r="DF1059" s="104"/>
      <c r="DG1059" s="104"/>
      <c r="DH1059" s="104"/>
      <c r="DI1059" s="104"/>
      <c r="DJ1059" s="104"/>
      <c r="DK1059" s="104"/>
      <c r="DL1059" s="104"/>
      <c r="DM1059" s="104"/>
      <c r="DN1059" s="104"/>
      <c r="DO1059" s="104"/>
      <c r="DP1059" s="104"/>
      <c r="DQ1059" s="104"/>
      <c r="DR1059" s="104"/>
      <c r="DS1059" s="104"/>
      <c r="DT1059" s="104"/>
      <c r="DU1059" s="104"/>
      <c r="DV1059" s="104"/>
      <c r="DW1059" s="104"/>
      <c r="DX1059" s="104"/>
      <c r="DY1059" s="104"/>
      <c r="DZ1059" s="104"/>
      <c r="EA1059" s="104"/>
      <c r="EB1059" s="104"/>
      <c r="EC1059" s="104"/>
      <c r="ED1059" s="104"/>
      <c r="EE1059" s="104"/>
      <c r="EF1059" s="104"/>
      <c r="EG1059" s="104"/>
      <c r="EH1059" s="104"/>
      <c r="EI1059" s="104"/>
      <c r="EJ1059" s="104"/>
      <c r="EK1059" s="104"/>
      <c r="EL1059" s="104"/>
      <c r="EM1059" s="104"/>
      <c r="EN1059" s="104"/>
      <c r="EO1059" s="104"/>
      <c r="EP1059" s="104"/>
      <c r="EQ1059" s="104"/>
      <c r="ER1059" s="104"/>
      <c r="ES1059" s="104"/>
      <c r="ET1059" s="104"/>
      <c r="EU1059" s="104"/>
      <c r="EV1059" s="104"/>
      <c r="EW1059" s="104"/>
      <c r="EX1059" s="104"/>
      <c r="EY1059" s="104"/>
      <c r="EZ1059" s="104"/>
      <c r="FA1059" s="104"/>
      <c r="FB1059" s="104"/>
      <c r="FC1059" s="104"/>
      <c r="FD1059" s="104"/>
      <c r="FE1059" s="104"/>
      <c r="FF1059" s="104"/>
      <c r="FG1059" s="104"/>
      <c r="FH1059" s="104"/>
      <c r="FI1059" s="104"/>
      <c r="FJ1059" s="104"/>
      <c r="FK1059" s="104"/>
      <c r="FL1059" s="104"/>
      <c r="FM1059" s="104"/>
      <c r="FN1059" s="104"/>
      <c r="FO1059" s="104"/>
      <c r="FP1059" s="104"/>
      <c r="FQ1059" s="104"/>
      <c r="FR1059" s="104"/>
      <c r="FS1059" s="104"/>
      <c r="FT1059" s="104"/>
      <c r="FU1059" s="104"/>
      <c r="FV1059" s="104"/>
      <c r="FW1059" s="104"/>
      <c r="FX1059" s="104"/>
      <c r="FY1059" s="104"/>
      <c r="FZ1059" s="104"/>
      <c r="GA1059" s="104"/>
      <c r="GB1059" s="104"/>
      <c r="GC1059" s="104"/>
      <c r="GD1059" s="104"/>
      <c r="GE1059" s="104"/>
      <c r="GF1059" s="104"/>
      <c r="GG1059" s="104"/>
      <c r="GH1059" s="104"/>
      <c r="GI1059" s="104"/>
      <c r="GJ1059" s="104"/>
      <c r="GK1059" s="104"/>
      <c r="GL1059" s="104"/>
      <c r="GM1059" s="104"/>
      <c r="GN1059" s="104"/>
      <c r="GO1059" s="104"/>
      <c r="GP1059" s="104"/>
      <c r="GQ1059" s="104"/>
      <c r="GR1059" s="104"/>
      <c r="GS1059" s="104"/>
      <c r="GT1059" s="104"/>
    </row>
    <row r="1060" spans="8:202" s="6" customFormat="1">
      <c r="H1060" s="104"/>
      <c r="I1060" s="104"/>
      <c r="J1060" s="104"/>
      <c r="K1060" s="104"/>
      <c r="L1060" s="104"/>
      <c r="M1060" s="104"/>
      <c r="N1060" s="104"/>
      <c r="O1060" s="104"/>
      <c r="P1060" s="104"/>
      <c r="Q1060" s="104"/>
      <c r="R1060" s="104"/>
      <c r="S1060" s="104"/>
      <c r="T1060" s="104"/>
      <c r="U1060" s="104"/>
      <c r="V1060" s="104"/>
      <c r="W1060" s="104"/>
      <c r="X1060" s="104"/>
      <c r="Y1060" s="104"/>
      <c r="Z1060" s="104"/>
      <c r="AA1060" s="104"/>
      <c r="AB1060" s="104"/>
      <c r="AC1060" s="104"/>
      <c r="AD1060" s="104"/>
      <c r="AE1060" s="104"/>
      <c r="AF1060" s="104"/>
      <c r="AG1060" s="104"/>
      <c r="AH1060" s="104"/>
      <c r="AI1060" s="104"/>
      <c r="AJ1060" s="104"/>
      <c r="AK1060" s="104"/>
      <c r="AL1060" s="104"/>
      <c r="AM1060" s="104"/>
      <c r="AN1060" s="104"/>
      <c r="AO1060" s="104"/>
      <c r="AP1060" s="104"/>
      <c r="AQ1060" s="104"/>
      <c r="AR1060" s="104"/>
      <c r="AS1060" s="104"/>
      <c r="AT1060" s="104"/>
      <c r="AU1060" s="104"/>
      <c r="AV1060" s="104"/>
      <c r="AW1060" s="104"/>
      <c r="AX1060" s="104"/>
      <c r="AY1060" s="104"/>
      <c r="AZ1060" s="104"/>
      <c r="BA1060" s="104"/>
      <c r="BB1060" s="104"/>
      <c r="BC1060" s="104"/>
      <c r="BD1060" s="104"/>
      <c r="BE1060" s="104"/>
      <c r="BF1060" s="104"/>
      <c r="BG1060" s="104"/>
      <c r="BH1060" s="104"/>
      <c r="BI1060" s="104"/>
      <c r="BJ1060" s="104"/>
      <c r="BK1060" s="104"/>
      <c r="BL1060" s="104"/>
      <c r="BM1060" s="104"/>
      <c r="BN1060" s="104"/>
      <c r="BO1060" s="104"/>
      <c r="BP1060" s="104"/>
      <c r="BQ1060" s="104"/>
      <c r="BR1060" s="104"/>
      <c r="BS1060" s="104"/>
      <c r="BT1060" s="104"/>
      <c r="BU1060" s="104"/>
      <c r="BV1060" s="104"/>
      <c r="BW1060" s="104"/>
      <c r="BX1060" s="104"/>
      <c r="BY1060" s="104"/>
      <c r="BZ1060" s="104"/>
      <c r="CA1060" s="104"/>
      <c r="CB1060" s="104"/>
      <c r="CC1060" s="104"/>
      <c r="CD1060" s="104"/>
      <c r="CE1060" s="104"/>
      <c r="CF1060" s="104"/>
      <c r="CG1060" s="104"/>
      <c r="CH1060" s="104"/>
      <c r="CI1060" s="104"/>
      <c r="CJ1060" s="104"/>
      <c r="CK1060" s="104"/>
      <c r="CL1060" s="104"/>
      <c r="CM1060" s="104"/>
      <c r="CN1060" s="104"/>
      <c r="CO1060" s="104"/>
      <c r="CP1060" s="104"/>
      <c r="CQ1060" s="104"/>
      <c r="CR1060" s="104"/>
      <c r="CS1060" s="104"/>
      <c r="CT1060" s="104"/>
      <c r="CU1060" s="104"/>
      <c r="CV1060" s="104"/>
      <c r="CW1060" s="104"/>
      <c r="CX1060" s="104"/>
      <c r="CY1060" s="104"/>
      <c r="CZ1060" s="104"/>
      <c r="DA1060" s="104"/>
      <c r="DB1060" s="104"/>
      <c r="DC1060" s="104"/>
      <c r="DD1060" s="104"/>
      <c r="DE1060" s="104"/>
      <c r="DF1060" s="104"/>
      <c r="DG1060" s="104"/>
      <c r="DH1060" s="104"/>
      <c r="DI1060" s="104"/>
      <c r="DJ1060" s="104"/>
      <c r="DK1060" s="104"/>
      <c r="DL1060" s="104"/>
      <c r="DM1060" s="104"/>
      <c r="DN1060" s="104"/>
      <c r="DO1060" s="104"/>
      <c r="DP1060" s="104"/>
      <c r="DQ1060" s="104"/>
      <c r="DR1060" s="104"/>
      <c r="DS1060" s="104"/>
      <c r="DT1060" s="104"/>
      <c r="DU1060" s="104"/>
      <c r="DV1060" s="104"/>
      <c r="DW1060" s="104"/>
      <c r="DX1060" s="104"/>
      <c r="DY1060" s="104"/>
      <c r="DZ1060" s="104"/>
      <c r="EA1060" s="104"/>
      <c r="EB1060" s="104"/>
      <c r="EC1060" s="104"/>
      <c r="ED1060" s="104"/>
      <c r="EE1060" s="104"/>
      <c r="EF1060" s="104"/>
      <c r="EG1060" s="104"/>
      <c r="EH1060" s="104"/>
      <c r="EI1060" s="104"/>
      <c r="EJ1060" s="104"/>
      <c r="EK1060" s="104"/>
      <c r="EL1060" s="104"/>
      <c r="EM1060" s="104"/>
      <c r="EN1060" s="104"/>
      <c r="EO1060" s="104"/>
      <c r="EP1060" s="104"/>
      <c r="EQ1060" s="104"/>
      <c r="ER1060" s="104"/>
      <c r="ES1060" s="104"/>
      <c r="ET1060" s="104"/>
      <c r="EU1060" s="104"/>
      <c r="EV1060" s="104"/>
      <c r="EW1060" s="104"/>
      <c r="EX1060" s="104"/>
      <c r="EY1060" s="104"/>
      <c r="EZ1060" s="104"/>
      <c r="FA1060" s="104"/>
      <c r="FB1060" s="104"/>
      <c r="FC1060" s="104"/>
      <c r="FD1060" s="104"/>
      <c r="FE1060" s="104"/>
      <c r="FF1060" s="104"/>
      <c r="FG1060" s="104"/>
      <c r="FH1060" s="104"/>
      <c r="FI1060" s="104"/>
      <c r="FJ1060" s="104"/>
      <c r="FK1060" s="104"/>
      <c r="FL1060" s="104"/>
      <c r="FM1060" s="104"/>
      <c r="FN1060" s="104"/>
      <c r="FO1060" s="104"/>
      <c r="FP1060" s="104"/>
      <c r="FQ1060" s="104"/>
      <c r="FR1060" s="104"/>
      <c r="FS1060" s="104"/>
      <c r="FT1060" s="104"/>
      <c r="FU1060" s="104"/>
      <c r="FV1060" s="104"/>
      <c r="FW1060" s="104"/>
      <c r="FX1060" s="104"/>
      <c r="FY1060" s="104"/>
      <c r="FZ1060" s="104"/>
      <c r="GA1060" s="104"/>
      <c r="GB1060" s="104"/>
      <c r="GC1060" s="104"/>
      <c r="GD1060" s="104"/>
      <c r="GE1060" s="104"/>
      <c r="GF1060" s="104"/>
      <c r="GG1060" s="104"/>
      <c r="GH1060" s="104"/>
      <c r="GI1060" s="104"/>
      <c r="GJ1060" s="104"/>
      <c r="GK1060" s="104"/>
      <c r="GL1060" s="104"/>
      <c r="GM1060" s="104"/>
      <c r="GN1060" s="104"/>
      <c r="GO1060" s="104"/>
      <c r="GP1060" s="104"/>
      <c r="GQ1060" s="104"/>
      <c r="GR1060" s="104"/>
      <c r="GS1060" s="104"/>
      <c r="GT1060" s="104"/>
    </row>
    <row r="1061" spans="8:202" s="6" customFormat="1">
      <c r="H1061" s="104"/>
      <c r="I1061" s="104"/>
      <c r="J1061" s="104"/>
      <c r="K1061" s="104"/>
      <c r="L1061" s="104"/>
      <c r="M1061" s="104"/>
      <c r="N1061" s="104"/>
      <c r="O1061" s="104"/>
      <c r="P1061" s="104"/>
      <c r="Q1061" s="104"/>
      <c r="R1061" s="104"/>
      <c r="S1061" s="104"/>
      <c r="T1061" s="104"/>
      <c r="U1061" s="104"/>
      <c r="V1061" s="104"/>
      <c r="W1061" s="104"/>
      <c r="X1061" s="104"/>
      <c r="Y1061" s="104"/>
      <c r="Z1061" s="104"/>
      <c r="AA1061" s="104"/>
      <c r="AB1061" s="104"/>
      <c r="AC1061" s="104"/>
      <c r="AD1061" s="104"/>
      <c r="AE1061" s="104"/>
      <c r="AF1061" s="104"/>
      <c r="AG1061" s="104"/>
      <c r="AH1061" s="104"/>
      <c r="AI1061" s="104"/>
      <c r="AJ1061" s="104"/>
      <c r="AK1061" s="104"/>
      <c r="AL1061" s="104"/>
      <c r="AM1061" s="104"/>
      <c r="AN1061" s="104"/>
      <c r="AO1061" s="104"/>
      <c r="AP1061" s="104"/>
      <c r="AQ1061" s="104"/>
      <c r="AR1061" s="104"/>
      <c r="AS1061" s="104"/>
      <c r="AT1061" s="104"/>
      <c r="AU1061" s="104"/>
      <c r="AV1061" s="104"/>
      <c r="AW1061" s="104"/>
      <c r="AX1061" s="104"/>
      <c r="AY1061" s="104"/>
      <c r="AZ1061" s="104"/>
      <c r="BA1061" s="104"/>
      <c r="BB1061" s="104"/>
      <c r="BC1061" s="104"/>
      <c r="BD1061" s="104"/>
      <c r="BE1061" s="104"/>
      <c r="BF1061" s="104"/>
      <c r="BG1061" s="104"/>
      <c r="BH1061" s="104"/>
      <c r="BI1061" s="104"/>
      <c r="BJ1061" s="104"/>
      <c r="BK1061" s="104"/>
      <c r="BL1061" s="104"/>
      <c r="BM1061" s="104"/>
      <c r="BN1061" s="104"/>
      <c r="BO1061" s="104"/>
      <c r="BP1061" s="104"/>
      <c r="BQ1061" s="104"/>
      <c r="BR1061" s="104"/>
      <c r="BS1061" s="104"/>
      <c r="BT1061" s="104"/>
      <c r="BU1061" s="104"/>
      <c r="BV1061" s="104"/>
      <c r="BW1061" s="104"/>
      <c r="BX1061" s="104"/>
      <c r="BY1061" s="104"/>
      <c r="BZ1061" s="104"/>
      <c r="CA1061" s="104"/>
      <c r="CB1061" s="104"/>
      <c r="CC1061" s="104"/>
      <c r="CD1061" s="104"/>
      <c r="CE1061" s="104"/>
      <c r="CF1061" s="104"/>
      <c r="CG1061" s="104"/>
      <c r="CH1061" s="104"/>
      <c r="CI1061" s="104"/>
      <c r="CJ1061" s="104"/>
      <c r="CK1061" s="104"/>
      <c r="CL1061" s="104"/>
      <c r="CM1061" s="104"/>
      <c r="CN1061" s="104"/>
      <c r="CO1061" s="104"/>
      <c r="CP1061" s="104"/>
      <c r="CQ1061" s="104"/>
      <c r="CR1061" s="104"/>
      <c r="CS1061" s="104"/>
      <c r="CT1061" s="104"/>
      <c r="CU1061" s="104"/>
      <c r="CV1061" s="104"/>
      <c r="CW1061" s="104"/>
      <c r="CX1061" s="104"/>
      <c r="CY1061" s="104"/>
      <c r="CZ1061" s="104"/>
      <c r="DA1061" s="104"/>
      <c r="DB1061" s="104"/>
      <c r="DC1061" s="104"/>
      <c r="DD1061" s="104"/>
      <c r="DE1061" s="104"/>
      <c r="DF1061" s="104"/>
      <c r="DG1061" s="104"/>
      <c r="DH1061" s="104"/>
      <c r="DI1061" s="104"/>
      <c r="DJ1061" s="104"/>
      <c r="DK1061" s="104"/>
      <c r="DL1061" s="104"/>
      <c r="DM1061" s="104"/>
      <c r="DN1061" s="104"/>
      <c r="DO1061" s="104"/>
      <c r="DP1061" s="104"/>
      <c r="DQ1061" s="104"/>
      <c r="DR1061" s="104"/>
      <c r="DS1061" s="104"/>
      <c r="DT1061" s="104"/>
      <c r="DU1061" s="104"/>
      <c r="DV1061" s="104"/>
      <c r="DW1061" s="104"/>
      <c r="DX1061" s="104"/>
      <c r="DY1061" s="104"/>
      <c r="DZ1061" s="104"/>
      <c r="EA1061" s="104"/>
      <c r="EB1061" s="104"/>
      <c r="EC1061" s="104"/>
      <c r="ED1061" s="104"/>
      <c r="EE1061" s="104"/>
      <c r="EF1061" s="104"/>
      <c r="EG1061" s="104"/>
      <c r="EH1061" s="104"/>
      <c r="EI1061" s="104"/>
      <c r="EJ1061" s="104"/>
      <c r="EK1061" s="104"/>
      <c r="EL1061" s="104"/>
      <c r="EM1061" s="104"/>
      <c r="EN1061" s="104"/>
      <c r="EO1061" s="104"/>
      <c r="EP1061" s="104"/>
      <c r="EQ1061" s="104"/>
      <c r="ER1061" s="104"/>
      <c r="ES1061" s="104"/>
      <c r="ET1061" s="104"/>
      <c r="EU1061" s="104"/>
      <c r="EV1061" s="104"/>
      <c r="EW1061" s="104"/>
      <c r="EX1061" s="104"/>
      <c r="EY1061" s="104"/>
      <c r="EZ1061" s="104"/>
      <c r="FA1061" s="104"/>
      <c r="FB1061" s="104"/>
      <c r="FC1061" s="104"/>
      <c r="FD1061" s="104"/>
      <c r="FE1061" s="104"/>
      <c r="FF1061" s="104"/>
      <c r="FG1061" s="104"/>
      <c r="FH1061" s="104"/>
      <c r="FI1061" s="104"/>
      <c r="FJ1061" s="104"/>
      <c r="FK1061" s="104"/>
      <c r="FL1061" s="104"/>
      <c r="FM1061" s="104"/>
      <c r="FN1061" s="104"/>
      <c r="FO1061" s="104"/>
      <c r="FP1061" s="104"/>
      <c r="FQ1061" s="104"/>
      <c r="FR1061" s="104"/>
      <c r="FS1061" s="104"/>
      <c r="FT1061" s="104"/>
      <c r="FU1061" s="104"/>
      <c r="FV1061" s="104"/>
      <c r="FW1061" s="104"/>
      <c r="FX1061" s="104"/>
      <c r="FY1061" s="104"/>
      <c r="FZ1061" s="104"/>
      <c r="GA1061" s="104"/>
      <c r="GB1061" s="104"/>
      <c r="GC1061" s="104"/>
      <c r="GD1061" s="104"/>
      <c r="GE1061" s="104"/>
      <c r="GF1061" s="104"/>
      <c r="GG1061" s="104"/>
      <c r="GH1061" s="104"/>
      <c r="GI1061" s="104"/>
      <c r="GJ1061" s="104"/>
      <c r="GK1061" s="104"/>
      <c r="GL1061" s="104"/>
      <c r="GM1061" s="104"/>
      <c r="GN1061" s="104"/>
      <c r="GO1061" s="104"/>
      <c r="GP1061" s="104"/>
      <c r="GQ1061" s="104"/>
      <c r="GR1061" s="104"/>
      <c r="GS1061" s="104"/>
      <c r="GT1061" s="104"/>
    </row>
    <row r="1062" spans="8:202" s="6" customFormat="1">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4"/>
      <c r="AT1062" s="104"/>
      <c r="AU1062" s="104"/>
      <c r="AV1062" s="104"/>
      <c r="AW1062" s="104"/>
      <c r="AX1062" s="104"/>
      <c r="AY1062" s="104"/>
      <c r="AZ1062" s="104"/>
      <c r="BA1062" s="104"/>
      <c r="BB1062" s="104"/>
      <c r="BC1062" s="104"/>
      <c r="BD1062" s="104"/>
      <c r="BE1062" s="104"/>
      <c r="BF1062" s="104"/>
      <c r="BG1062" s="104"/>
      <c r="BH1062" s="104"/>
      <c r="BI1062" s="104"/>
      <c r="BJ1062" s="104"/>
      <c r="BK1062" s="104"/>
      <c r="BL1062" s="104"/>
      <c r="BM1062" s="104"/>
      <c r="BN1062" s="104"/>
      <c r="BO1062" s="104"/>
      <c r="BP1062" s="104"/>
      <c r="BQ1062" s="104"/>
      <c r="BR1062" s="104"/>
      <c r="BS1062" s="104"/>
      <c r="BT1062" s="104"/>
      <c r="BU1062" s="104"/>
      <c r="BV1062" s="104"/>
      <c r="BW1062" s="104"/>
      <c r="BX1062" s="104"/>
      <c r="BY1062" s="104"/>
      <c r="BZ1062" s="104"/>
      <c r="CA1062" s="104"/>
      <c r="CB1062" s="104"/>
      <c r="CC1062" s="104"/>
      <c r="CD1062" s="104"/>
      <c r="CE1062" s="104"/>
      <c r="CF1062" s="104"/>
      <c r="CG1062" s="104"/>
      <c r="CH1062" s="104"/>
      <c r="CI1062" s="104"/>
      <c r="CJ1062" s="104"/>
      <c r="CK1062" s="104"/>
      <c r="CL1062" s="104"/>
      <c r="CM1062" s="104"/>
      <c r="CN1062" s="104"/>
      <c r="CO1062" s="104"/>
      <c r="CP1062" s="104"/>
      <c r="CQ1062" s="104"/>
      <c r="CR1062" s="104"/>
      <c r="CS1062" s="104"/>
      <c r="CT1062" s="104"/>
      <c r="CU1062" s="104"/>
      <c r="CV1062" s="104"/>
      <c r="CW1062" s="104"/>
      <c r="CX1062" s="104"/>
      <c r="CY1062" s="104"/>
      <c r="CZ1062" s="104"/>
      <c r="DA1062" s="104"/>
      <c r="DB1062" s="104"/>
      <c r="DC1062" s="104"/>
      <c r="DD1062" s="104"/>
      <c r="DE1062" s="104"/>
      <c r="DF1062" s="104"/>
      <c r="DG1062" s="104"/>
      <c r="DH1062" s="104"/>
      <c r="DI1062" s="104"/>
      <c r="DJ1062" s="104"/>
      <c r="DK1062" s="104"/>
      <c r="DL1062" s="104"/>
      <c r="DM1062" s="104"/>
      <c r="DN1062" s="104"/>
      <c r="DO1062" s="104"/>
      <c r="DP1062" s="104"/>
      <c r="DQ1062" s="104"/>
      <c r="DR1062" s="104"/>
      <c r="DS1062" s="104"/>
      <c r="DT1062" s="104"/>
      <c r="DU1062" s="104"/>
      <c r="DV1062" s="104"/>
      <c r="DW1062" s="104"/>
      <c r="DX1062" s="104"/>
      <c r="DY1062" s="104"/>
      <c r="DZ1062" s="104"/>
      <c r="EA1062" s="104"/>
      <c r="EB1062" s="104"/>
      <c r="EC1062" s="104"/>
      <c r="ED1062" s="104"/>
      <c r="EE1062" s="104"/>
      <c r="EF1062" s="104"/>
      <c r="EG1062" s="104"/>
      <c r="EH1062" s="104"/>
      <c r="EI1062" s="104"/>
      <c r="EJ1062" s="104"/>
      <c r="EK1062" s="104"/>
      <c r="EL1062" s="104"/>
      <c r="EM1062" s="104"/>
      <c r="EN1062" s="104"/>
      <c r="EO1062" s="104"/>
      <c r="EP1062" s="104"/>
      <c r="EQ1062" s="104"/>
      <c r="ER1062" s="104"/>
      <c r="ES1062" s="104"/>
      <c r="ET1062" s="104"/>
      <c r="EU1062" s="104"/>
      <c r="EV1062" s="104"/>
      <c r="EW1062" s="104"/>
      <c r="EX1062" s="104"/>
      <c r="EY1062" s="104"/>
      <c r="EZ1062" s="104"/>
      <c r="FA1062" s="104"/>
      <c r="FB1062" s="104"/>
      <c r="FC1062" s="104"/>
      <c r="FD1062" s="104"/>
      <c r="FE1062" s="104"/>
      <c r="FF1062" s="104"/>
      <c r="FG1062" s="104"/>
      <c r="FH1062" s="104"/>
      <c r="FI1062" s="104"/>
      <c r="FJ1062" s="104"/>
      <c r="FK1062" s="104"/>
      <c r="FL1062" s="104"/>
      <c r="FM1062" s="104"/>
      <c r="FN1062" s="104"/>
      <c r="FO1062" s="104"/>
      <c r="FP1062" s="104"/>
      <c r="FQ1062" s="104"/>
      <c r="FR1062" s="104"/>
      <c r="FS1062" s="104"/>
      <c r="FT1062" s="104"/>
      <c r="FU1062" s="104"/>
      <c r="FV1062" s="104"/>
      <c r="FW1062" s="104"/>
      <c r="FX1062" s="104"/>
      <c r="FY1062" s="104"/>
      <c r="FZ1062" s="104"/>
      <c r="GA1062" s="104"/>
      <c r="GB1062" s="104"/>
      <c r="GC1062" s="104"/>
      <c r="GD1062" s="104"/>
      <c r="GE1062" s="104"/>
      <c r="GF1062" s="104"/>
      <c r="GG1062" s="104"/>
      <c r="GH1062" s="104"/>
      <c r="GI1062" s="104"/>
      <c r="GJ1062" s="104"/>
      <c r="GK1062" s="104"/>
      <c r="GL1062" s="104"/>
      <c r="GM1062" s="104"/>
      <c r="GN1062" s="104"/>
      <c r="GO1062" s="104"/>
      <c r="GP1062" s="104"/>
      <c r="GQ1062" s="104"/>
      <c r="GR1062" s="104"/>
      <c r="GS1062" s="104"/>
      <c r="GT1062" s="104"/>
    </row>
    <row r="1063" spans="8:202" s="6" customFormat="1">
      <c r="H1063" s="104"/>
      <c r="I1063" s="104"/>
      <c r="J1063" s="104"/>
      <c r="K1063" s="104"/>
      <c r="L1063" s="104"/>
      <c r="M1063" s="104"/>
      <c r="N1063" s="104"/>
      <c r="O1063" s="104"/>
      <c r="P1063" s="104"/>
      <c r="Q1063" s="104"/>
      <c r="R1063" s="104"/>
      <c r="S1063" s="104"/>
      <c r="T1063" s="104"/>
      <c r="U1063" s="104"/>
      <c r="V1063" s="104"/>
      <c r="W1063" s="104"/>
      <c r="X1063" s="104"/>
      <c r="Y1063" s="104"/>
      <c r="Z1063" s="104"/>
      <c r="AA1063" s="104"/>
      <c r="AB1063" s="104"/>
      <c r="AC1063" s="104"/>
      <c r="AD1063" s="104"/>
      <c r="AE1063" s="104"/>
      <c r="AF1063" s="104"/>
      <c r="AG1063" s="104"/>
      <c r="AH1063" s="104"/>
      <c r="AI1063" s="104"/>
      <c r="AJ1063" s="104"/>
      <c r="AK1063" s="104"/>
      <c r="AL1063" s="104"/>
      <c r="AM1063" s="104"/>
      <c r="AN1063" s="104"/>
      <c r="AO1063" s="104"/>
      <c r="AP1063" s="104"/>
      <c r="AQ1063" s="104"/>
      <c r="AR1063" s="104"/>
      <c r="AS1063" s="104"/>
      <c r="AT1063" s="104"/>
      <c r="AU1063" s="104"/>
      <c r="AV1063" s="104"/>
      <c r="AW1063" s="104"/>
      <c r="AX1063" s="104"/>
      <c r="AY1063" s="104"/>
      <c r="AZ1063" s="104"/>
      <c r="BA1063" s="104"/>
      <c r="BB1063" s="104"/>
      <c r="BC1063" s="104"/>
      <c r="BD1063" s="104"/>
      <c r="BE1063" s="104"/>
      <c r="BF1063" s="104"/>
      <c r="BG1063" s="104"/>
      <c r="BH1063" s="104"/>
      <c r="BI1063" s="104"/>
      <c r="BJ1063" s="104"/>
      <c r="BK1063" s="104"/>
      <c r="BL1063" s="104"/>
      <c r="BM1063" s="104"/>
      <c r="BN1063" s="104"/>
      <c r="BO1063" s="104"/>
      <c r="BP1063" s="104"/>
      <c r="BQ1063" s="104"/>
      <c r="BR1063" s="104"/>
      <c r="BS1063" s="104"/>
      <c r="BT1063" s="104"/>
      <c r="BU1063" s="104"/>
      <c r="BV1063" s="104"/>
      <c r="BW1063" s="104"/>
      <c r="BX1063" s="104"/>
      <c r="BY1063" s="104"/>
      <c r="BZ1063" s="104"/>
      <c r="CA1063" s="104"/>
      <c r="CB1063" s="104"/>
      <c r="CC1063" s="104"/>
      <c r="CD1063" s="104"/>
      <c r="CE1063" s="104"/>
      <c r="CF1063" s="104"/>
      <c r="CG1063" s="104"/>
      <c r="CH1063" s="104"/>
      <c r="CI1063" s="104"/>
      <c r="CJ1063" s="104"/>
      <c r="CK1063" s="104"/>
      <c r="CL1063" s="104"/>
      <c r="CM1063" s="104"/>
      <c r="CN1063" s="104"/>
      <c r="CO1063" s="104"/>
      <c r="CP1063" s="104"/>
      <c r="CQ1063" s="104"/>
      <c r="CR1063" s="104"/>
      <c r="CS1063" s="104"/>
      <c r="CT1063" s="104"/>
      <c r="CU1063" s="104"/>
      <c r="CV1063" s="104"/>
      <c r="CW1063" s="104"/>
      <c r="CX1063" s="104"/>
      <c r="CY1063" s="104"/>
      <c r="CZ1063" s="104"/>
      <c r="DA1063" s="104"/>
      <c r="DB1063" s="104"/>
      <c r="DC1063" s="104"/>
      <c r="DD1063" s="104"/>
      <c r="DE1063" s="104"/>
      <c r="DF1063" s="104"/>
      <c r="DG1063" s="104"/>
      <c r="DH1063" s="104"/>
      <c r="DI1063" s="104"/>
      <c r="DJ1063" s="104"/>
      <c r="DK1063" s="104"/>
      <c r="DL1063" s="104"/>
      <c r="DM1063" s="104"/>
      <c r="DN1063" s="104"/>
      <c r="DO1063" s="104"/>
      <c r="DP1063" s="104"/>
      <c r="DQ1063" s="104"/>
      <c r="DR1063" s="104"/>
      <c r="DS1063" s="104"/>
      <c r="DT1063" s="104"/>
      <c r="DU1063" s="104"/>
      <c r="DV1063" s="104"/>
      <c r="DW1063" s="104"/>
      <c r="DX1063" s="104"/>
      <c r="DY1063" s="104"/>
      <c r="DZ1063" s="104"/>
      <c r="EA1063" s="104"/>
      <c r="EB1063" s="104"/>
      <c r="EC1063" s="104"/>
      <c r="ED1063" s="104"/>
      <c r="EE1063" s="104"/>
      <c r="EF1063" s="104"/>
      <c r="EG1063" s="104"/>
      <c r="EH1063" s="104"/>
      <c r="EI1063" s="104"/>
      <c r="EJ1063" s="104"/>
      <c r="EK1063" s="104"/>
      <c r="EL1063" s="104"/>
      <c r="EM1063" s="104"/>
      <c r="EN1063" s="104"/>
      <c r="EO1063" s="104"/>
      <c r="EP1063" s="104"/>
      <c r="EQ1063" s="104"/>
      <c r="ER1063" s="104"/>
      <c r="ES1063" s="104"/>
      <c r="ET1063" s="104"/>
      <c r="EU1063" s="104"/>
      <c r="EV1063" s="104"/>
      <c r="EW1063" s="104"/>
      <c r="EX1063" s="104"/>
      <c r="EY1063" s="104"/>
      <c r="EZ1063" s="104"/>
      <c r="FA1063" s="104"/>
      <c r="FB1063" s="104"/>
      <c r="FC1063" s="104"/>
      <c r="FD1063" s="104"/>
      <c r="FE1063" s="104"/>
      <c r="FF1063" s="104"/>
      <c r="FG1063" s="104"/>
      <c r="FH1063" s="104"/>
      <c r="FI1063" s="104"/>
      <c r="FJ1063" s="104"/>
      <c r="FK1063" s="104"/>
      <c r="FL1063" s="104"/>
      <c r="FM1063" s="104"/>
      <c r="FN1063" s="104"/>
      <c r="FO1063" s="104"/>
      <c r="FP1063" s="104"/>
      <c r="FQ1063" s="104"/>
      <c r="FR1063" s="104"/>
      <c r="FS1063" s="104"/>
      <c r="FT1063" s="104"/>
      <c r="FU1063" s="104"/>
      <c r="FV1063" s="104"/>
      <c r="FW1063" s="104"/>
      <c r="FX1063" s="104"/>
      <c r="FY1063" s="104"/>
      <c r="FZ1063" s="104"/>
      <c r="GA1063" s="104"/>
      <c r="GB1063" s="104"/>
      <c r="GC1063" s="104"/>
      <c r="GD1063" s="104"/>
      <c r="GE1063" s="104"/>
      <c r="GF1063" s="104"/>
      <c r="GG1063" s="104"/>
      <c r="GH1063" s="104"/>
      <c r="GI1063" s="104"/>
      <c r="GJ1063" s="104"/>
      <c r="GK1063" s="104"/>
      <c r="GL1063" s="104"/>
      <c r="GM1063" s="104"/>
      <c r="GN1063" s="104"/>
      <c r="GO1063" s="104"/>
      <c r="GP1063" s="104"/>
      <c r="GQ1063" s="104"/>
      <c r="GR1063" s="104"/>
      <c r="GS1063" s="104"/>
      <c r="GT1063" s="104"/>
    </row>
    <row r="1064" spans="8:202" s="6" customFormat="1">
      <c r="H1064" s="104"/>
      <c r="I1064" s="104"/>
      <c r="J1064" s="10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4"/>
      <c r="AN1064" s="104"/>
      <c r="AO1064" s="104"/>
      <c r="AP1064" s="104"/>
      <c r="AQ1064" s="104"/>
      <c r="AR1064" s="104"/>
      <c r="AS1064" s="104"/>
      <c r="AT1064" s="104"/>
      <c r="AU1064" s="104"/>
      <c r="AV1064" s="104"/>
      <c r="AW1064" s="104"/>
      <c r="AX1064" s="104"/>
      <c r="AY1064" s="104"/>
      <c r="AZ1064" s="104"/>
      <c r="BA1064" s="104"/>
      <c r="BB1064" s="104"/>
      <c r="BC1064" s="104"/>
      <c r="BD1064" s="104"/>
      <c r="BE1064" s="104"/>
      <c r="BF1064" s="104"/>
      <c r="BG1064" s="104"/>
      <c r="BH1064" s="104"/>
      <c r="BI1064" s="104"/>
      <c r="BJ1064" s="104"/>
      <c r="BK1064" s="104"/>
      <c r="BL1064" s="104"/>
      <c r="BM1064" s="104"/>
      <c r="BN1064" s="104"/>
      <c r="BO1064" s="104"/>
      <c r="BP1064" s="104"/>
      <c r="BQ1064" s="104"/>
      <c r="BR1064" s="104"/>
      <c r="BS1064" s="104"/>
      <c r="BT1064" s="104"/>
      <c r="BU1064" s="104"/>
      <c r="BV1064" s="104"/>
      <c r="BW1064" s="104"/>
      <c r="BX1064" s="104"/>
      <c r="BY1064" s="104"/>
      <c r="BZ1064" s="104"/>
      <c r="CA1064" s="104"/>
      <c r="CB1064" s="104"/>
      <c r="CC1064" s="104"/>
      <c r="CD1064" s="104"/>
      <c r="CE1064" s="104"/>
      <c r="CF1064" s="104"/>
      <c r="CG1064" s="104"/>
      <c r="CH1064" s="104"/>
      <c r="CI1064" s="104"/>
      <c r="CJ1064" s="104"/>
      <c r="CK1064" s="104"/>
      <c r="CL1064" s="104"/>
      <c r="CM1064" s="104"/>
      <c r="CN1064" s="104"/>
      <c r="CO1064" s="104"/>
      <c r="CP1064" s="104"/>
      <c r="CQ1064" s="104"/>
      <c r="CR1064" s="104"/>
      <c r="CS1064" s="104"/>
      <c r="CT1064" s="104"/>
      <c r="CU1064" s="104"/>
      <c r="CV1064" s="104"/>
      <c r="CW1064" s="104"/>
      <c r="CX1064" s="104"/>
      <c r="CY1064" s="104"/>
      <c r="CZ1064" s="104"/>
      <c r="DA1064" s="104"/>
      <c r="DB1064" s="104"/>
      <c r="DC1064" s="104"/>
      <c r="DD1064" s="104"/>
      <c r="DE1064" s="104"/>
      <c r="DF1064" s="104"/>
      <c r="DG1064" s="104"/>
      <c r="DH1064" s="104"/>
      <c r="DI1064" s="104"/>
      <c r="DJ1064" s="104"/>
      <c r="DK1064" s="104"/>
      <c r="DL1064" s="104"/>
      <c r="DM1064" s="104"/>
      <c r="DN1064" s="104"/>
      <c r="DO1064" s="104"/>
      <c r="DP1064" s="104"/>
      <c r="DQ1064" s="104"/>
      <c r="DR1064" s="104"/>
      <c r="DS1064" s="104"/>
      <c r="DT1064" s="104"/>
      <c r="DU1064" s="104"/>
      <c r="DV1064" s="104"/>
      <c r="DW1064" s="104"/>
      <c r="DX1064" s="104"/>
      <c r="DY1064" s="104"/>
      <c r="DZ1064" s="104"/>
      <c r="EA1064" s="104"/>
      <c r="EB1064" s="104"/>
      <c r="EC1064" s="104"/>
      <c r="ED1064" s="104"/>
      <c r="EE1064" s="104"/>
      <c r="EF1064" s="104"/>
      <c r="EG1064" s="104"/>
      <c r="EH1064" s="104"/>
      <c r="EI1064" s="104"/>
      <c r="EJ1064" s="104"/>
      <c r="EK1064" s="104"/>
      <c r="EL1064" s="104"/>
      <c r="EM1064" s="104"/>
      <c r="EN1064" s="104"/>
      <c r="EO1064" s="104"/>
      <c r="EP1064" s="104"/>
      <c r="EQ1064" s="104"/>
      <c r="ER1064" s="104"/>
      <c r="ES1064" s="104"/>
      <c r="ET1064" s="104"/>
      <c r="EU1064" s="104"/>
      <c r="EV1064" s="104"/>
      <c r="EW1064" s="104"/>
      <c r="EX1064" s="104"/>
      <c r="EY1064" s="104"/>
      <c r="EZ1064" s="104"/>
      <c r="FA1064" s="104"/>
      <c r="FB1064" s="104"/>
      <c r="FC1064" s="104"/>
      <c r="FD1064" s="104"/>
      <c r="FE1064" s="104"/>
      <c r="FF1064" s="104"/>
      <c r="FG1064" s="104"/>
      <c r="FH1064" s="104"/>
      <c r="FI1064" s="104"/>
      <c r="FJ1064" s="104"/>
      <c r="FK1064" s="104"/>
      <c r="FL1064" s="104"/>
      <c r="FM1064" s="104"/>
      <c r="FN1064" s="104"/>
      <c r="FO1064" s="104"/>
      <c r="FP1064" s="104"/>
      <c r="FQ1064" s="104"/>
      <c r="FR1064" s="104"/>
      <c r="FS1064" s="104"/>
      <c r="FT1064" s="104"/>
      <c r="FU1064" s="104"/>
      <c r="FV1064" s="104"/>
      <c r="FW1064" s="104"/>
      <c r="FX1064" s="104"/>
      <c r="FY1064" s="104"/>
      <c r="FZ1064" s="104"/>
      <c r="GA1064" s="104"/>
      <c r="GB1064" s="104"/>
      <c r="GC1064" s="104"/>
      <c r="GD1064" s="104"/>
      <c r="GE1064" s="104"/>
      <c r="GF1064" s="104"/>
      <c r="GG1064" s="104"/>
      <c r="GH1064" s="104"/>
      <c r="GI1064" s="104"/>
      <c r="GJ1064" s="104"/>
      <c r="GK1064" s="104"/>
      <c r="GL1064" s="104"/>
      <c r="GM1064" s="104"/>
      <c r="GN1064" s="104"/>
      <c r="GO1064" s="104"/>
      <c r="GP1064" s="104"/>
      <c r="GQ1064" s="104"/>
      <c r="GR1064" s="104"/>
      <c r="GS1064" s="104"/>
      <c r="GT1064" s="104"/>
    </row>
    <row r="1065" spans="8:202" s="6" customFormat="1">
      <c r="H1065" s="104"/>
      <c r="I1065" s="104"/>
      <c r="J1065" s="104"/>
      <c r="K1065" s="104"/>
      <c r="L1065" s="104"/>
      <c r="M1065" s="104"/>
      <c r="N1065" s="104"/>
      <c r="O1065" s="104"/>
      <c r="P1065" s="104"/>
      <c r="Q1065" s="104"/>
      <c r="R1065" s="104"/>
      <c r="S1065" s="104"/>
      <c r="T1065" s="104"/>
      <c r="U1065" s="104"/>
      <c r="V1065" s="104"/>
      <c r="W1065" s="104"/>
      <c r="X1065" s="104"/>
      <c r="Y1065" s="104"/>
      <c r="Z1065" s="104"/>
      <c r="AA1065" s="104"/>
      <c r="AB1065" s="104"/>
      <c r="AC1065" s="104"/>
      <c r="AD1065" s="104"/>
      <c r="AE1065" s="104"/>
      <c r="AF1065" s="104"/>
      <c r="AG1065" s="104"/>
      <c r="AH1065" s="104"/>
      <c r="AI1065" s="104"/>
      <c r="AJ1065" s="104"/>
      <c r="AK1065" s="104"/>
      <c r="AL1065" s="104"/>
      <c r="AM1065" s="104"/>
      <c r="AN1065" s="104"/>
      <c r="AO1065" s="104"/>
      <c r="AP1065" s="104"/>
      <c r="AQ1065" s="104"/>
      <c r="AR1065" s="104"/>
      <c r="AS1065" s="104"/>
      <c r="AT1065" s="104"/>
      <c r="AU1065" s="104"/>
      <c r="AV1065" s="104"/>
      <c r="AW1065" s="104"/>
      <c r="AX1065" s="104"/>
      <c r="AY1065" s="104"/>
      <c r="AZ1065" s="104"/>
      <c r="BA1065" s="104"/>
      <c r="BB1065" s="104"/>
      <c r="BC1065" s="104"/>
      <c r="BD1065" s="104"/>
      <c r="BE1065" s="104"/>
      <c r="BF1065" s="104"/>
      <c r="BG1065" s="104"/>
      <c r="BH1065" s="104"/>
      <c r="BI1065" s="104"/>
      <c r="BJ1065" s="104"/>
      <c r="BK1065" s="104"/>
      <c r="BL1065" s="104"/>
      <c r="BM1065" s="104"/>
      <c r="BN1065" s="104"/>
      <c r="BO1065" s="104"/>
      <c r="BP1065" s="104"/>
      <c r="BQ1065" s="104"/>
      <c r="BR1065" s="104"/>
      <c r="BS1065" s="104"/>
      <c r="BT1065" s="104"/>
      <c r="BU1065" s="104"/>
      <c r="BV1065" s="104"/>
      <c r="BW1065" s="104"/>
      <c r="BX1065" s="104"/>
      <c r="BY1065" s="104"/>
      <c r="BZ1065" s="104"/>
      <c r="CA1065" s="104"/>
      <c r="CB1065" s="104"/>
      <c r="CC1065" s="104"/>
      <c r="CD1065" s="104"/>
      <c r="CE1065" s="104"/>
      <c r="CF1065" s="104"/>
      <c r="CG1065" s="104"/>
      <c r="CH1065" s="104"/>
      <c r="CI1065" s="104"/>
      <c r="CJ1065" s="104"/>
      <c r="CK1065" s="104"/>
      <c r="CL1065" s="104"/>
      <c r="CM1065" s="104"/>
      <c r="CN1065" s="104"/>
      <c r="CO1065" s="104"/>
      <c r="CP1065" s="104"/>
      <c r="CQ1065" s="104"/>
      <c r="CR1065" s="104"/>
      <c r="CS1065" s="104"/>
      <c r="CT1065" s="104"/>
      <c r="CU1065" s="104"/>
      <c r="CV1065" s="104"/>
      <c r="CW1065" s="104"/>
      <c r="CX1065" s="104"/>
      <c r="CY1065" s="104"/>
      <c r="CZ1065" s="104"/>
      <c r="DA1065" s="104"/>
      <c r="DB1065" s="104"/>
      <c r="DC1065" s="104"/>
      <c r="DD1065" s="104"/>
      <c r="DE1065" s="104"/>
      <c r="DF1065" s="104"/>
      <c r="DG1065" s="104"/>
      <c r="DH1065" s="104"/>
      <c r="DI1065" s="104"/>
      <c r="DJ1065" s="104"/>
      <c r="DK1065" s="104"/>
      <c r="DL1065" s="104"/>
      <c r="DM1065" s="104"/>
      <c r="DN1065" s="104"/>
      <c r="DO1065" s="104"/>
      <c r="DP1065" s="104"/>
      <c r="DQ1065" s="104"/>
      <c r="DR1065" s="104"/>
      <c r="DS1065" s="104"/>
      <c r="DT1065" s="104"/>
      <c r="DU1065" s="104"/>
      <c r="DV1065" s="104"/>
      <c r="DW1065" s="104"/>
      <c r="DX1065" s="104"/>
      <c r="DY1065" s="104"/>
      <c r="DZ1065" s="104"/>
      <c r="EA1065" s="104"/>
      <c r="EB1065" s="104"/>
      <c r="EC1065" s="104"/>
      <c r="ED1065" s="104"/>
      <c r="EE1065" s="104"/>
      <c r="EF1065" s="104"/>
      <c r="EG1065" s="104"/>
      <c r="EH1065" s="104"/>
      <c r="EI1065" s="104"/>
      <c r="EJ1065" s="104"/>
      <c r="EK1065" s="104"/>
      <c r="EL1065" s="104"/>
      <c r="EM1065" s="104"/>
      <c r="EN1065" s="104"/>
      <c r="EO1065" s="104"/>
      <c r="EP1065" s="104"/>
      <c r="EQ1065" s="104"/>
      <c r="ER1065" s="104"/>
      <c r="ES1065" s="104"/>
      <c r="ET1065" s="104"/>
      <c r="EU1065" s="104"/>
      <c r="EV1065" s="104"/>
      <c r="EW1065" s="104"/>
      <c r="EX1065" s="104"/>
      <c r="EY1065" s="104"/>
      <c r="EZ1065" s="104"/>
      <c r="FA1065" s="104"/>
      <c r="FB1065" s="104"/>
      <c r="FC1065" s="104"/>
      <c r="FD1065" s="104"/>
      <c r="FE1065" s="104"/>
      <c r="FF1065" s="104"/>
      <c r="FG1065" s="104"/>
      <c r="FH1065" s="104"/>
      <c r="FI1065" s="104"/>
      <c r="FJ1065" s="104"/>
      <c r="FK1065" s="104"/>
      <c r="FL1065" s="104"/>
      <c r="FM1065" s="104"/>
      <c r="FN1065" s="104"/>
      <c r="FO1065" s="104"/>
      <c r="FP1065" s="104"/>
      <c r="FQ1065" s="104"/>
      <c r="FR1065" s="104"/>
      <c r="FS1065" s="104"/>
      <c r="FT1065" s="104"/>
      <c r="FU1065" s="104"/>
      <c r="FV1065" s="104"/>
      <c r="FW1065" s="104"/>
      <c r="FX1065" s="104"/>
      <c r="FY1065" s="104"/>
      <c r="FZ1065" s="104"/>
      <c r="GA1065" s="104"/>
      <c r="GB1065" s="104"/>
      <c r="GC1065" s="104"/>
      <c r="GD1065" s="104"/>
      <c r="GE1065" s="104"/>
      <c r="GF1065" s="104"/>
      <c r="GG1065" s="104"/>
      <c r="GH1065" s="104"/>
      <c r="GI1065" s="104"/>
      <c r="GJ1065" s="104"/>
      <c r="GK1065" s="104"/>
      <c r="GL1065" s="104"/>
      <c r="GM1065" s="104"/>
      <c r="GN1065" s="104"/>
      <c r="GO1065" s="104"/>
      <c r="GP1065" s="104"/>
      <c r="GQ1065" s="104"/>
      <c r="GR1065" s="104"/>
      <c r="GS1065" s="104"/>
      <c r="GT1065" s="104"/>
    </row>
    <row r="1066" spans="8:202" s="6" customFormat="1">
      <c r="H1066" s="104"/>
      <c r="I1066" s="104"/>
      <c r="J1066" s="104"/>
      <c r="K1066" s="104"/>
      <c r="L1066" s="104"/>
      <c r="M1066" s="104"/>
      <c r="N1066" s="104"/>
      <c r="O1066" s="104"/>
      <c r="P1066" s="104"/>
      <c r="Q1066" s="104"/>
      <c r="R1066" s="104"/>
      <c r="S1066" s="104"/>
      <c r="T1066" s="104"/>
      <c r="U1066" s="104"/>
      <c r="V1066" s="104"/>
      <c r="W1066" s="104"/>
      <c r="X1066" s="104"/>
      <c r="Y1066" s="104"/>
      <c r="Z1066" s="104"/>
      <c r="AA1066" s="104"/>
      <c r="AB1066" s="104"/>
      <c r="AC1066" s="104"/>
      <c r="AD1066" s="104"/>
      <c r="AE1066" s="104"/>
      <c r="AF1066" s="104"/>
      <c r="AG1066" s="104"/>
      <c r="AH1066" s="104"/>
      <c r="AI1066" s="104"/>
      <c r="AJ1066" s="104"/>
      <c r="AK1066" s="104"/>
      <c r="AL1066" s="104"/>
      <c r="AM1066" s="104"/>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04"/>
      <c r="BI1066" s="104"/>
      <c r="BJ1066" s="104"/>
      <c r="BK1066" s="104"/>
      <c r="BL1066" s="104"/>
      <c r="BM1066" s="104"/>
      <c r="BN1066" s="104"/>
      <c r="BO1066" s="104"/>
      <c r="BP1066" s="104"/>
      <c r="BQ1066" s="104"/>
      <c r="BR1066" s="104"/>
      <c r="BS1066" s="104"/>
      <c r="BT1066" s="104"/>
      <c r="BU1066" s="104"/>
      <c r="BV1066" s="104"/>
      <c r="BW1066" s="104"/>
      <c r="BX1066" s="104"/>
      <c r="BY1066" s="104"/>
      <c r="BZ1066" s="104"/>
      <c r="CA1066" s="104"/>
      <c r="CB1066" s="104"/>
      <c r="CC1066" s="104"/>
      <c r="CD1066" s="104"/>
      <c r="CE1066" s="104"/>
      <c r="CF1066" s="104"/>
      <c r="CG1066" s="104"/>
      <c r="CH1066" s="104"/>
      <c r="CI1066" s="104"/>
      <c r="CJ1066" s="104"/>
      <c r="CK1066" s="104"/>
      <c r="CL1066" s="104"/>
      <c r="CM1066" s="104"/>
      <c r="CN1066" s="104"/>
      <c r="CO1066" s="104"/>
      <c r="CP1066" s="104"/>
      <c r="CQ1066" s="104"/>
      <c r="CR1066" s="104"/>
      <c r="CS1066" s="104"/>
      <c r="CT1066" s="104"/>
      <c r="CU1066" s="104"/>
      <c r="CV1066" s="104"/>
      <c r="CW1066" s="104"/>
      <c r="CX1066" s="104"/>
      <c r="CY1066" s="104"/>
      <c r="CZ1066" s="104"/>
      <c r="DA1066" s="104"/>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04"/>
      <c r="DW1066" s="104"/>
      <c r="DX1066" s="104"/>
      <c r="DY1066" s="104"/>
      <c r="DZ1066" s="104"/>
      <c r="EA1066" s="104"/>
      <c r="EB1066" s="104"/>
      <c r="EC1066" s="104"/>
      <c r="ED1066" s="104"/>
      <c r="EE1066" s="104"/>
      <c r="EF1066" s="104"/>
      <c r="EG1066" s="104"/>
      <c r="EH1066" s="104"/>
      <c r="EI1066" s="104"/>
      <c r="EJ1066" s="104"/>
      <c r="EK1066" s="104"/>
      <c r="EL1066" s="104"/>
      <c r="EM1066" s="104"/>
      <c r="EN1066" s="104"/>
      <c r="EO1066" s="104"/>
      <c r="EP1066" s="104"/>
      <c r="EQ1066" s="104"/>
      <c r="ER1066" s="104"/>
      <c r="ES1066" s="104"/>
      <c r="ET1066" s="104"/>
      <c r="EU1066" s="104"/>
      <c r="EV1066" s="104"/>
      <c r="EW1066" s="104"/>
      <c r="EX1066" s="104"/>
      <c r="EY1066" s="104"/>
      <c r="EZ1066" s="104"/>
      <c r="FA1066" s="104"/>
      <c r="FB1066" s="104"/>
      <c r="FC1066" s="104"/>
      <c r="FD1066" s="104"/>
      <c r="FE1066" s="104"/>
      <c r="FF1066" s="104"/>
      <c r="FG1066" s="104"/>
      <c r="FH1066" s="104"/>
      <c r="FI1066" s="104"/>
      <c r="FJ1066" s="104"/>
      <c r="FK1066" s="104"/>
      <c r="FL1066" s="104"/>
      <c r="FM1066" s="104"/>
      <c r="FN1066" s="104"/>
      <c r="FO1066" s="104"/>
      <c r="FP1066" s="104"/>
      <c r="FQ1066" s="104"/>
      <c r="FR1066" s="104"/>
      <c r="FS1066" s="104"/>
      <c r="FT1066" s="104"/>
      <c r="FU1066" s="104"/>
      <c r="FV1066" s="104"/>
      <c r="FW1066" s="104"/>
      <c r="FX1066" s="104"/>
      <c r="FY1066" s="104"/>
      <c r="FZ1066" s="104"/>
      <c r="GA1066" s="104"/>
      <c r="GB1066" s="104"/>
      <c r="GC1066" s="104"/>
      <c r="GD1066" s="104"/>
      <c r="GE1066" s="104"/>
      <c r="GF1066" s="104"/>
      <c r="GG1066" s="104"/>
      <c r="GH1066" s="104"/>
      <c r="GI1066" s="104"/>
      <c r="GJ1066" s="104"/>
      <c r="GK1066" s="104"/>
      <c r="GL1066" s="104"/>
      <c r="GM1066" s="104"/>
      <c r="GN1066" s="104"/>
      <c r="GO1066" s="104"/>
      <c r="GP1066" s="104"/>
      <c r="GQ1066" s="104"/>
      <c r="GR1066" s="104"/>
      <c r="GS1066" s="104"/>
      <c r="GT1066" s="104"/>
    </row>
    <row r="1067" spans="8:202" s="6" customFormat="1">
      <c r="H1067" s="104"/>
      <c r="I1067" s="104"/>
      <c r="J1067" s="104"/>
      <c r="K1067" s="104"/>
      <c r="L1067" s="104"/>
      <c r="M1067" s="104"/>
      <c r="N1067" s="104"/>
      <c r="O1067" s="104"/>
      <c r="P1067" s="104"/>
      <c r="Q1067" s="104"/>
      <c r="R1067" s="104"/>
      <c r="S1067" s="104"/>
      <c r="T1067" s="104"/>
      <c r="U1067" s="104"/>
      <c r="V1067" s="104"/>
      <c r="W1067" s="104"/>
      <c r="X1067" s="104"/>
      <c r="Y1067" s="104"/>
      <c r="Z1067" s="104"/>
      <c r="AA1067" s="104"/>
      <c r="AB1067" s="104"/>
      <c r="AC1067" s="104"/>
      <c r="AD1067" s="104"/>
      <c r="AE1067" s="104"/>
      <c r="AF1067" s="104"/>
      <c r="AG1067" s="104"/>
      <c r="AH1067" s="104"/>
      <c r="AI1067" s="104"/>
      <c r="AJ1067" s="104"/>
      <c r="AK1067" s="104"/>
      <c r="AL1067" s="104"/>
      <c r="AM1067" s="104"/>
      <c r="AN1067" s="104"/>
      <c r="AO1067" s="104"/>
      <c r="AP1067" s="104"/>
      <c r="AQ1067" s="104"/>
      <c r="AR1067" s="104"/>
      <c r="AS1067" s="104"/>
      <c r="AT1067" s="104"/>
      <c r="AU1067" s="104"/>
      <c r="AV1067" s="104"/>
      <c r="AW1067" s="104"/>
      <c r="AX1067" s="104"/>
      <c r="AY1067" s="104"/>
      <c r="AZ1067" s="104"/>
      <c r="BA1067" s="104"/>
      <c r="BB1067" s="104"/>
      <c r="BC1067" s="104"/>
      <c r="BD1067" s="104"/>
      <c r="BE1067" s="104"/>
      <c r="BF1067" s="104"/>
      <c r="BG1067" s="104"/>
      <c r="BH1067" s="104"/>
      <c r="BI1067" s="104"/>
      <c r="BJ1067" s="104"/>
      <c r="BK1067" s="104"/>
      <c r="BL1067" s="104"/>
      <c r="BM1067" s="104"/>
      <c r="BN1067" s="104"/>
      <c r="BO1067" s="104"/>
      <c r="BP1067" s="104"/>
      <c r="BQ1067" s="104"/>
      <c r="BR1067" s="104"/>
      <c r="BS1067" s="104"/>
      <c r="BT1067" s="104"/>
      <c r="BU1067" s="104"/>
      <c r="BV1067" s="104"/>
      <c r="BW1067" s="104"/>
      <c r="BX1067" s="104"/>
      <c r="BY1067" s="104"/>
      <c r="BZ1067" s="104"/>
      <c r="CA1067" s="104"/>
      <c r="CB1067" s="104"/>
      <c r="CC1067" s="104"/>
      <c r="CD1067" s="104"/>
      <c r="CE1067" s="104"/>
      <c r="CF1067" s="104"/>
      <c r="CG1067" s="104"/>
      <c r="CH1067" s="104"/>
      <c r="CI1067" s="104"/>
      <c r="CJ1067" s="104"/>
      <c r="CK1067" s="104"/>
      <c r="CL1067" s="104"/>
      <c r="CM1067" s="104"/>
      <c r="CN1067" s="104"/>
      <c r="CO1067" s="104"/>
      <c r="CP1067" s="104"/>
      <c r="CQ1067" s="104"/>
      <c r="CR1067" s="104"/>
      <c r="CS1067" s="104"/>
      <c r="CT1067" s="104"/>
      <c r="CU1067" s="104"/>
      <c r="CV1067" s="104"/>
      <c r="CW1067" s="104"/>
      <c r="CX1067" s="104"/>
      <c r="CY1067" s="104"/>
      <c r="CZ1067" s="104"/>
      <c r="DA1067" s="104"/>
      <c r="DB1067" s="104"/>
      <c r="DC1067" s="104"/>
      <c r="DD1067" s="104"/>
      <c r="DE1067" s="104"/>
      <c r="DF1067" s="104"/>
      <c r="DG1067" s="104"/>
      <c r="DH1067" s="104"/>
      <c r="DI1067" s="104"/>
      <c r="DJ1067" s="104"/>
      <c r="DK1067" s="104"/>
      <c r="DL1067" s="104"/>
      <c r="DM1067" s="104"/>
      <c r="DN1067" s="104"/>
      <c r="DO1067" s="104"/>
      <c r="DP1067" s="104"/>
      <c r="DQ1067" s="104"/>
      <c r="DR1067" s="104"/>
      <c r="DS1067" s="104"/>
      <c r="DT1067" s="104"/>
      <c r="DU1067" s="104"/>
      <c r="DV1067" s="104"/>
      <c r="DW1067" s="104"/>
      <c r="DX1067" s="104"/>
      <c r="DY1067" s="104"/>
      <c r="DZ1067" s="104"/>
      <c r="EA1067" s="104"/>
      <c r="EB1067" s="104"/>
      <c r="EC1067" s="104"/>
      <c r="ED1067" s="104"/>
      <c r="EE1067" s="104"/>
      <c r="EF1067" s="104"/>
      <c r="EG1067" s="104"/>
      <c r="EH1067" s="104"/>
      <c r="EI1067" s="104"/>
      <c r="EJ1067" s="104"/>
      <c r="EK1067" s="104"/>
      <c r="EL1067" s="104"/>
      <c r="EM1067" s="104"/>
      <c r="EN1067" s="104"/>
      <c r="EO1067" s="104"/>
      <c r="EP1067" s="104"/>
      <c r="EQ1067" s="104"/>
      <c r="ER1067" s="104"/>
      <c r="ES1067" s="104"/>
      <c r="ET1067" s="104"/>
      <c r="EU1067" s="104"/>
      <c r="EV1067" s="104"/>
      <c r="EW1067" s="104"/>
      <c r="EX1067" s="104"/>
      <c r="EY1067" s="104"/>
      <c r="EZ1067" s="104"/>
      <c r="FA1067" s="104"/>
      <c r="FB1067" s="104"/>
      <c r="FC1067" s="104"/>
      <c r="FD1067" s="104"/>
      <c r="FE1067" s="104"/>
      <c r="FF1067" s="104"/>
      <c r="FG1067" s="104"/>
      <c r="FH1067" s="104"/>
      <c r="FI1067" s="104"/>
      <c r="FJ1067" s="104"/>
      <c r="FK1067" s="104"/>
      <c r="FL1067" s="104"/>
      <c r="FM1067" s="104"/>
      <c r="FN1067" s="104"/>
      <c r="FO1067" s="104"/>
      <c r="FP1067" s="104"/>
      <c r="FQ1067" s="104"/>
      <c r="FR1067" s="104"/>
      <c r="FS1067" s="104"/>
      <c r="FT1067" s="104"/>
      <c r="FU1067" s="104"/>
      <c r="FV1067" s="104"/>
      <c r="FW1067" s="104"/>
      <c r="FX1067" s="104"/>
      <c r="FY1067" s="104"/>
      <c r="FZ1067" s="104"/>
      <c r="GA1067" s="104"/>
      <c r="GB1067" s="104"/>
      <c r="GC1067" s="104"/>
      <c r="GD1067" s="104"/>
      <c r="GE1067" s="104"/>
      <c r="GF1067" s="104"/>
      <c r="GG1067" s="104"/>
      <c r="GH1067" s="104"/>
      <c r="GI1067" s="104"/>
      <c r="GJ1067" s="104"/>
      <c r="GK1067" s="104"/>
      <c r="GL1067" s="104"/>
      <c r="GM1067" s="104"/>
      <c r="GN1067" s="104"/>
      <c r="GO1067" s="104"/>
      <c r="GP1067" s="104"/>
      <c r="GQ1067" s="104"/>
      <c r="GR1067" s="104"/>
      <c r="GS1067" s="104"/>
      <c r="GT1067" s="104"/>
    </row>
    <row r="1068" spans="8:202" s="6" customFormat="1">
      <c r="H1068" s="104"/>
      <c r="I1068" s="104"/>
      <c r="J1068" s="104"/>
      <c r="K1068" s="104"/>
      <c r="L1068" s="104"/>
      <c r="M1068" s="104"/>
      <c r="N1068" s="104"/>
      <c r="O1068" s="104"/>
      <c r="P1068" s="104"/>
      <c r="Q1068" s="104"/>
      <c r="R1068" s="104"/>
      <c r="S1068" s="104"/>
      <c r="T1068" s="104"/>
      <c r="U1068" s="104"/>
      <c r="V1068" s="104"/>
      <c r="W1068" s="104"/>
      <c r="X1068" s="104"/>
      <c r="Y1068" s="104"/>
      <c r="Z1068" s="104"/>
      <c r="AA1068" s="104"/>
      <c r="AB1068" s="104"/>
      <c r="AC1068" s="104"/>
      <c r="AD1068" s="104"/>
      <c r="AE1068" s="104"/>
      <c r="AF1068" s="104"/>
      <c r="AG1068" s="104"/>
      <c r="AH1068" s="104"/>
      <c r="AI1068" s="104"/>
      <c r="AJ1068" s="104"/>
      <c r="AK1068" s="104"/>
      <c r="AL1068" s="104"/>
      <c r="AM1068" s="104"/>
      <c r="AN1068" s="104"/>
      <c r="AO1068" s="104"/>
      <c r="AP1068" s="104"/>
      <c r="AQ1068" s="104"/>
      <c r="AR1068" s="104"/>
      <c r="AS1068" s="104"/>
      <c r="AT1068" s="104"/>
      <c r="AU1068" s="104"/>
      <c r="AV1068" s="104"/>
      <c r="AW1068" s="104"/>
      <c r="AX1068" s="104"/>
      <c r="AY1068" s="104"/>
      <c r="AZ1068" s="104"/>
      <c r="BA1068" s="104"/>
      <c r="BB1068" s="104"/>
      <c r="BC1068" s="104"/>
      <c r="BD1068" s="104"/>
      <c r="BE1068" s="104"/>
      <c r="BF1068" s="104"/>
      <c r="BG1068" s="104"/>
      <c r="BH1068" s="104"/>
      <c r="BI1068" s="104"/>
      <c r="BJ1068" s="104"/>
      <c r="BK1068" s="104"/>
      <c r="BL1068" s="104"/>
      <c r="BM1068" s="104"/>
      <c r="BN1068" s="104"/>
      <c r="BO1068" s="104"/>
      <c r="BP1068" s="104"/>
      <c r="BQ1068" s="104"/>
      <c r="BR1068" s="104"/>
      <c r="BS1068" s="104"/>
      <c r="BT1068" s="104"/>
      <c r="BU1068" s="104"/>
      <c r="BV1068" s="104"/>
      <c r="BW1068" s="104"/>
      <c r="BX1068" s="104"/>
      <c r="BY1068" s="104"/>
      <c r="BZ1068" s="104"/>
      <c r="CA1068" s="104"/>
      <c r="CB1068" s="104"/>
      <c r="CC1068" s="104"/>
      <c r="CD1068" s="104"/>
      <c r="CE1068" s="104"/>
      <c r="CF1068" s="104"/>
      <c r="CG1068" s="104"/>
      <c r="CH1068" s="104"/>
      <c r="CI1068" s="104"/>
      <c r="CJ1068" s="104"/>
      <c r="CK1068" s="104"/>
      <c r="CL1068" s="104"/>
      <c r="CM1068" s="104"/>
      <c r="CN1068" s="104"/>
      <c r="CO1068" s="104"/>
      <c r="CP1068" s="104"/>
      <c r="CQ1068" s="104"/>
      <c r="CR1068" s="104"/>
      <c r="CS1068" s="104"/>
      <c r="CT1068" s="104"/>
      <c r="CU1068" s="104"/>
      <c r="CV1068" s="104"/>
      <c r="CW1068" s="104"/>
      <c r="CX1068" s="104"/>
      <c r="CY1068" s="104"/>
      <c r="CZ1068" s="104"/>
      <c r="DA1068" s="104"/>
      <c r="DB1068" s="104"/>
      <c r="DC1068" s="104"/>
      <c r="DD1068" s="104"/>
      <c r="DE1068" s="104"/>
      <c r="DF1068" s="104"/>
      <c r="DG1068" s="104"/>
      <c r="DH1068" s="104"/>
      <c r="DI1068" s="104"/>
      <c r="DJ1068" s="104"/>
      <c r="DK1068" s="104"/>
      <c r="DL1068" s="104"/>
      <c r="DM1068" s="104"/>
      <c r="DN1068" s="104"/>
      <c r="DO1068" s="104"/>
      <c r="DP1068" s="104"/>
      <c r="DQ1068" s="104"/>
      <c r="DR1068" s="104"/>
      <c r="DS1068" s="104"/>
      <c r="DT1068" s="104"/>
      <c r="DU1068" s="104"/>
      <c r="DV1068" s="104"/>
      <c r="DW1068" s="104"/>
      <c r="DX1068" s="104"/>
      <c r="DY1068" s="104"/>
      <c r="DZ1068" s="104"/>
      <c r="EA1068" s="104"/>
      <c r="EB1068" s="104"/>
      <c r="EC1068" s="104"/>
      <c r="ED1068" s="104"/>
      <c r="EE1068" s="104"/>
      <c r="EF1068" s="104"/>
      <c r="EG1068" s="104"/>
      <c r="EH1068" s="104"/>
      <c r="EI1068" s="104"/>
      <c r="EJ1068" s="104"/>
      <c r="EK1068" s="104"/>
      <c r="EL1068" s="104"/>
      <c r="EM1068" s="104"/>
      <c r="EN1068" s="104"/>
      <c r="EO1068" s="104"/>
      <c r="EP1068" s="104"/>
      <c r="EQ1068" s="104"/>
      <c r="ER1068" s="104"/>
      <c r="ES1068" s="104"/>
      <c r="ET1068" s="104"/>
      <c r="EU1068" s="104"/>
      <c r="EV1068" s="104"/>
      <c r="EW1068" s="104"/>
      <c r="EX1068" s="104"/>
      <c r="EY1068" s="104"/>
      <c r="EZ1068" s="104"/>
      <c r="FA1068" s="104"/>
      <c r="FB1068" s="104"/>
      <c r="FC1068" s="104"/>
      <c r="FD1068" s="104"/>
      <c r="FE1068" s="104"/>
      <c r="FF1068" s="104"/>
      <c r="FG1068" s="104"/>
      <c r="FH1068" s="104"/>
      <c r="FI1068" s="104"/>
      <c r="FJ1068" s="104"/>
      <c r="FK1068" s="104"/>
      <c r="FL1068" s="104"/>
      <c r="FM1068" s="104"/>
      <c r="FN1068" s="104"/>
      <c r="FO1068" s="104"/>
      <c r="FP1068" s="104"/>
      <c r="FQ1068" s="104"/>
      <c r="FR1068" s="104"/>
      <c r="FS1068" s="104"/>
      <c r="FT1068" s="104"/>
      <c r="FU1068" s="104"/>
      <c r="FV1068" s="104"/>
      <c r="FW1068" s="104"/>
      <c r="FX1068" s="104"/>
      <c r="FY1068" s="104"/>
      <c r="FZ1068" s="104"/>
      <c r="GA1068" s="104"/>
      <c r="GB1068" s="104"/>
      <c r="GC1068" s="104"/>
      <c r="GD1068" s="104"/>
      <c r="GE1068" s="104"/>
      <c r="GF1068" s="104"/>
      <c r="GG1068" s="104"/>
      <c r="GH1068" s="104"/>
      <c r="GI1068" s="104"/>
      <c r="GJ1068" s="104"/>
      <c r="GK1068" s="104"/>
      <c r="GL1068" s="104"/>
      <c r="GM1068" s="104"/>
      <c r="GN1068" s="104"/>
      <c r="GO1068" s="104"/>
      <c r="GP1068" s="104"/>
      <c r="GQ1068" s="104"/>
      <c r="GR1068" s="104"/>
      <c r="GS1068" s="104"/>
      <c r="GT1068" s="104"/>
    </row>
    <row r="1069" spans="8:202" s="6" customFormat="1">
      <c r="H1069" s="104"/>
      <c r="I1069" s="104"/>
      <c r="J1069" s="104"/>
      <c r="K1069" s="104"/>
      <c r="L1069" s="104"/>
      <c r="M1069" s="104"/>
      <c r="N1069" s="104"/>
      <c r="O1069" s="104"/>
      <c r="P1069" s="104"/>
      <c r="Q1069" s="104"/>
      <c r="R1069" s="104"/>
      <c r="S1069" s="104"/>
      <c r="T1069" s="104"/>
      <c r="U1069" s="104"/>
      <c r="V1069" s="104"/>
      <c r="W1069" s="104"/>
      <c r="X1069" s="104"/>
      <c r="Y1069" s="104"/>
      <c r="Z1069" s="104"/>
      <c r="AA1069" s="104"/>
      <c r="AB1069" s="104"/>
      <c r="AC1069" s="104"/>
      <c r="AD1069" s="104"/>
      <c r="AE1069" s="104"/>
      <c r="AF1069" s="104"/>
      <c r="AG1069" s="104"/>
      <c r="AH1069" s="104"/>
      <c r="AI1069" s="104"/>
      <c r="AJ1069" s="104"/>
      <c r="AK1069" s="104"/>
      <c r="AL1069" s="104"/>
      <c r="AM1069" s="104"/>
      <c r="AN1069" s="104"/>
      <c r="AO1069" s="104"/>
      <c r="AP1069" s="104"/>
      <c r="AQ1069" s="104"/>
      <c r="AR1069" s="104"/>
      <c r="AS1069" s="104"/>
      <c r="AT1069" s="104"/>
      <c r="AU1069" s="104"/>
      <c r="AV1069" s="104"/>
      <c r="AW1069" s="104"/>
      <c r="AX1069" s="104"/>
      <c r="AY1069" s="104"/>
      <c r="AZ1069" s="104"/>
      <c r="BA1069" s="104"/>
      <c r="BB1069" s="104"/>
      <c r="BC1069" s="104"/>
      <c r="BD1069" s="104"/>
      <c r="BE1069" s="104"/>
      <c r="BF1069" s="104"/>
      <c r="BG1069" s="104"/>
      <c r="BH1069" s="104"/>
      <c r="BI1069" s="104"/>
      <c r="BJ1069" s="104"/>
      <c r="BK1069" s="104"/>
      <c r="BL1069" s="104"/>
      <c r="BM1069" s="104"/>
      <c r="BN1069" s="104"/>
      <c r="BO1069" s="104"/>
      <c r="BP1069" s="104"/>
      <c r="BQ1069" s="104"/>
      <c r="BR1069" s="104"/>
      <c r="BS1069" s="104"/>
      <c r="BT1069" s="104"/>
      <c r="BU1069" s="104"/>
      <c r="BV1069" s="104"/>
      <c r="BW1069" s="104"/>
      <c r="BX1069" s="104"/>
      <c r="BY1069" s="104"/>
      <c r="BZ1069" s="104"/>
      <c r="CA1069" s="104"/>
      <c r="CB1069" s="104"/>
      <c r="CC1069" s="104"/>
      <c r="CD1069" s="104"/>
      <c r="CE1069" s="104"/>
      <c r="CF1069" s="104"/>
      <c r="CG1069" s="104"/>
      <c r="CH1069" s="104"/>
      <c r="CI1069" s="104"/>
      <c r="CJ1069" s="104"/>
      <c r="CK1069" s="104"/>
      <c r="CL1069" s="104"/>
      <c r="CM1069" s="104"/>
      <c r="CN1069" s="104"/>
      <c r="CO1069" s="104"/>
      <c r="CP1069" s="104"/>
      <c r="CQ1069" s="104"/>
      <c r="CR1069" s="104"/>
      <c r="CS1069" s="104"/>
      <c r="CT1069" s="104"/>
      <c r="CU1069" s="104"/>
      <c r="CV1069" s="104"/>
      <c r="CW1069" s="104"/>
      <c r="CX1069" s="104"/>
      <c r="CY1069" s="104"/>
      <c r="CZ1069" s="104"/>
      <c r="DA1069" s="104"/>
      <c r="DB1069" s="104"/>
      <c r="DC1069" s="104"/>
      <c r="DD1069" s="104"/>
      <c r="DE1069" s="104"/>
      <c r="DF1069" s="104"/>
      <c r="DG1069" s="104"/>
      <c r="DH1069" s="104"/>
      <c r="DI1069" s="104"/>
      <c r="DJ1069" s="104"/>
      <c r="DK1069" s="104"/>
      <c r="DL1069" s="104"/>
      <c r="DM1069" s="104"/>
      <c r="DN1069" s="104"/>
      <c r="DO1069" s="104"/>
      <c r="DP1069" s="104"/>
      <c r="DQ1069" s="104"/>
      <c r="DR1069" s="104"/>
      <c r="DS1069" s="104"/>
      <c r="DT1069" s="104"/>
      <c r="DU1069" s="104"/>
      <c r="DV1069" s="104"/>
      <c r="DW1069" s="104"/>
      <c r="DX1069" s="104"/>
      <c r="DY1069" s="104"/>
      <c r="DZ1069" s="104"/>
      <c r="EA1069" s="104"/>
      <c r="EB1069" s="104"/>
      <c r="EC1069" s="104"/>
      <c r="ED1069" s="104"/>
      <c r="EE1069" s="104"/>
      <c r="EF1069" s="104"/>
      <c r="EG1069" s="104"/>
      <c r="EH1069" s="104"/>
      <c r="EI1069" s="104"/>
      <c r="EJ1069" s="104"/>
      <c r="EK1069" s="104"/>
      <c r="EL1069" s="104"/>
      <c r="EM1069" s="104"/>
      <c r="EN1069" s="104"/>
      <c r="EO1069" s="104"/>
      <c r="EP1069" s="104"/>
      <c r="EQ1069" s="104"/>
      <c r="ER1069" s="104"/>
      <c r="ES1069" s="104"/>
      <c r="ET1069" s="104"/>
      <c r="EU1069" s="104"/>
      <c r="EV1069" s="104"/>
      <c r="EW1069" s="104"/>
      <c r="EX1069" s="104"/>
      <c r="EY1069" s="104"/>
      <c r="EZ1069" s="104"/>
      <c r="FA1069" s="104"/>
      <c r="FB1069" s="104"/>
      <c r="FC1069" s="104"/>
      <c r="FD1069" s="104"/>
      <c r="FE1069" s="104"/>
      <c r="FF1069" s="104"/>
      <c r="FG1069" s="104"/>
      <c r="FH1069" s="104"/>
      <c r="FI1069" s="104"/>
      <c r="FJ1069" s="104"/>
      <c r="FK1069" s="104"/>
      <c r="FL1069" s="104"/>
      <c r="FM1069" s="104"/>
      <c r="FN1069" s="104"/>
      <c r="FO1069" s="104"/>
      <c r="FP1069" s="104"/>
      <c r="FQ1069" s="104"/>
      <c r="FR1069" s="104"/>
      <c r="FS1069" s="104"/>
      <c r="FT1069" s="104"/>
      <c r="FU1069" s="104"/>
      <c r="FV1069" s="104"/>
      <c r="FW1069" s="104"/>
      <c r="FX1069" s="104"/>
      <c r="FY1069" s="104"/>
      <c r="FZ1069" s="104"/>
      <c r="GA1069" s="104"/>
      <c r="GB1069" s="104"/>
      <c r="GC1069" s="104"/>
      <c r="GD1069" s="104"/>
      <c r="GE1069" s="104"/>
      <c r="GF1069" s="104"/>
      <c r="GG1069" s="104"/>
      <c r="GH1069" s="104"/>
      <c r="GI1069" s="104"/>
      <c r="GJ1069" s="104"/>
      <c r="GK1069" s="104"/>
      <c r="GL1069" s="104"/>
      <c r="GM1069" s="104"/>
      <c r="GN1069" s="104"/>
      <c r="GO1069" s="104"/>
      <c r="GP1069" s="104"/>
      <c r="GQ1069" s="104"/>
      <c r="GR1069" s="104"/>
      <c r="GS1069" s="104"/>
      <c r="GT1069" s="104"/>
    </row>
    <row r="1070" spans="8:202" s="6" customFormat="1">
      <c r="H1070" s="104"/>
      <c r="I1070" s="104"/>
      <c r="J1070" s="104"/>
      <c r="K1070" s="104"/>
      <c r="L1070" s="104"/>
      <c r="M1070" s="104"/>
      <c r="N1070" s="104"/>
      <c r="O1070" s="104"/>
      <c r="P1070" s="104"/>
      <c r="Q1070" s="104"/>
      <c r="R1070" s="104"/>
      <c r="S1070" s="104"/>
      <c r="T1070" s="104"/>
      <c r="U1070" s="104"/>
      <c r="V1070" s="104"/>
      <c r="W1070" s="104"/>
      <c r="X1070" s="104"/>
      <c r="Y1070" s="104"/>
      <c r="Z1070" s="104"/>
      <c r="AA1070" s="104"/>
      <c r="AB1070" s="104"/>
      <c r="AC1070" s="104"/>
      <c r="AD1070" s="104"/>
      <c r="AE1070" s="104"/>
      <c r="AF1070" s="104"/>
      <c r="AG1070" s="104"/>
      <c r="AH1070" s="104"/>
      <c r="AI1070" s="104"/>
      <c r="AJ1070" s="104"/>
      <c r="AK1070" s="104"/>
      <c r="AL1070" s="104"/>
      <c r="AM1070" s="104"/>
      <c r="AN1070" s="104"/>
      <c r="AO1070" s="104"/>
      <c r="AP1070" s="104"/>
      <c r="AQ1070" s="104"/>
      <c r="AR1070" s="104"/>
      <c r="AS1070" s="104"/>
      <c r="AT1070" s="104"/>
      <c r="AU1070" s="104"/>
      <c r="AV1070" s="104"/>
      <c r="AW1070" s="104"/>
      <c r="AX1070" s="104"/>
      <c r="AY1070" s="104"/>
      <c r="AZ1070" s="104"/>
      <c r="BA1070" s="104"/>
      <c r="BB1070" s="104"/>
      <c r="BC1070" s="104"/>
      <c r="BD1070" s="104"/>
      <c r="BE1070" s="104"/>
      <c r="BF1070" s="104"/>
      <c r="BG1070" s="104"/>
      <c r="BH1070" s="104"/>
      <c r="BI1070" s="104"/>
      <c r="BJ1070" s="104"/>
      <c r="BK1070" s="104"/>
      <c r="BL1070" s="104"/>
      <c r="BM1070" s="104"/>
      <c r="BN1070" s="104"/>
      <c r="BO1070" s="104"/>
      <c r="BP1070" s="104"/>
      <c r="BQ1070" s="104"/>
      <c r="BR1070" s="104"/>
      <c r="BS1070" s="104"/>
      <c r="BT1070" s="104"/>
      <c r="BU1070" s="104"/>
      <c r="BV1070" s="104"/>
      <c r="BW1070" s="104"/>
      <c r="BX1070" s="104"/>
      <c r="BY1070" s="104"/>
      <c r="BZ1070" s="104"/>
      <c r="CA1070" s="104"/>
      <c r="CB1070" s="104"/>
      <c r="CC1070" s="104"/>
      <c r="CD1070" s="104"/>
      <c r="CE1070" s="104"/>
      <c r="CF1070" s="104"/>
      <c r="CG1070" s="104"/>
      <c r="CH1070" s="104"/>
      <c r="CI1070" s="104"/>
      <c r="CJ1070" s="104"/>
      <c r="CK1070" s="104"/>
      <c r="CL1070" s="104"/>
      <c r="CM1070" s="104"/>
      <c r="CN1070" s="104"/>
      <c r="CO1070" s="104"/>
      <c r="CP1070" s="104"/>
      <c r="CQ1070" s="104"/>
      <c r="CR1070" s="104"/>
      <c r="CS1070" s="104"/>
      <c r="CT1070" s="104"/>
      <c r="CU1070" s="104"/>
      <c r="CV1070" s="104"/>
      <c r="CW1070" s="104"/>
      <c r="CX1070" s="104"/>
      <c r="CY1070" s="104"/>
      <c r="CZ1070" s="104"/>
      <c r="DA1070" s="104"/>
      <c r="DB1070" s="104"/>
      <c r="DC1070" s="104"/>
      <c r="DD1070" s="104"/>
      <c r="DE1070" s="104"/>
      <c r="DF1070" s="104"/>
      <c r="DG1070" s="104"/>
      <c r="DH1070" s="104"/>
      <c r="DI1070" s="104"/>
      <c r="DJ1070" s="104"/>
      <c r="DK1070" s="104"/>
      <c r="DL1070" s="104"/>
      <c r="DM1070" s="104"/>
      <c r="DN1070" s="104"/>
      <c r="DO1070" s="104"/>
      <c r="DP1070" s="104"/>
      <c r="DQ1070" s="104"/>
      <c r="DR1070" s="104"/>
      <c r="DS1070" s="104"/>
      <c r="DT1070" s="104"/>
      <c r="DU1070" s="104"/>
      <c r="DV1070" s="104"/>
      <c r="DW1070" s="104"/>
      <c r="DX1070" s="104"/>
      <c r="DY1070" s="104"/>
      <c r="DZ1070" s="104"/>
      <c r="EA1070" s="104"/>
      <c r="EB1070" s="104"/>
      <c r="EC1070" s="104"/>
      <c r="ED1070" s="104"/>
      <c r="EE1070" s="104"/>
      <c r="EF1070" s="104"/>
      <c r="EG1070" s="104"/>
      <c r="EH1070" s="104"/>
      <c r="EI1070" s="104"/>
      <c r="EJ1070" s="104"/>
      <c r="EK1070" s="104"/>
      <c r="EL1070" s="104"/>
      <c r="EM1070" s="104"/>
      <c r="EN1070" s="104"/>
      <c r="EO1070" s="104"/>
      <c r="EP1070" s="104"/>
      <c r="EQ1070" s="104"/>
      <c r="ER1070" s="104"/>
      <c r="ES1070" s="104"/>
      <c r="ET1070" s="104"/>
      <c r="EU1070" s="104"/>
      <c r="EV1070" s="104"/>
      <c r="EW1070" s="104"/>
      <c r="EX1070" s="104"/>
      <c r="EY1070" s="104"/>
      <c r="EZ1070" s="104"/>
      <c r="FA1070" s="104"/>
      <c r="FB1070" s="104"/>
      <c r="FC1070" s="104"/>
      <c r="FD1070" s="104"/>
      <c r="FE1070" s="104"/>
      <c r="FF1070" s="104"/>
      <c r="FG1070" s="104"/>
      <c r="FH1070" s="104"/>
      <c r="FI1070" s="104"/>
      <c r="FJ1070" s="104"/>
      <c r="FK1070" s="104"/>
      <c r="FL1070" s="104"/>
      <c r="FM1070" s="104"/>
      <c r="FN1070" s="104"/>
      <c r="FO1070" s="104"/>
      <c r="FP1070" s="104"/>
      <c r="FQ1070" s="104"/>
      <c r="FR1070" s="104"/>
      <c r="FS1070" s="104"/>
      <c r="FT1070" s="104"/>
      <c r="FU1070" s="104"/>
      <c r="FV1070" s="104"/>
      <c r="FW1070" s="104"/>
      <c r="FX1070" s="104"/>
      <c r="FY1070" s="104"/>
      <c r="FZ1070" s="104"/>
      <c r="GA1070" s="104"/>
      <c r="GB1070" s="104"/>
      <c r="GC1070" s="104"/>
      <c r="GD1070" s="104"/>
      <c r="GE1070" s="104"/>
      <c r="GF1070" s="104"/>
      <c r="GG1070" s="104"/>
      <c r="GH1070" s="104"/>
      <c r="GI1070" s="104"/>
      <c r="GJ1070" s="104"/>
      <c r="GK1070" s="104"/>
      <c r="GL1070" s="104"/>
      <c r="GM1070" s="104"/>
      <c r="GN1070" s="104"/>
      <c r="GO1070" s="104"/>
      <c r="GP1070" s="104"/>
      <c r="GQ1070" s="104"/>
      <c r="GR1070" s="104"/>
      <c r="GS1070" s="104"/>
      <c r="GT1070" s="104"/>
    </row>
    <row r="1071" spans="8:202" s="6" customFormat="1">
      <c r="H1071" s="104"/>
      <c r="I1071" s="104"/>
      <c r="J1071" s="104"/>
      <c r="K1071" s="104"/>
      <c r="L1071" s="104"/>
      <c r="M1071" s="104"/>
      <c r="N1071" s="104"/>
      <c r="O1071" s="104"/>
      <c r="P1071" s="104"/>
      <c r="Q1071" s="104"/>
      <c r="R1071" s="104"/>
      <c r="S1071" s="104"/>
      <c r="T1071" s="104"/>
      <c r="U1071" s="104"/>
      <c r="V1071" s="104"/>
      <c r="W1071" s="104"/>
      <c r="X1071" s="104"/>
      <c r="Y1071" s="104"/>
      <c r="Z1071" s="104"/>
      <c r="AA1071" s="104"/>
      <c r="AB1071" s="104"/>
      <c r="AC1071" s="104"/>
      <c r="AD1071" s="104"/>
      <c r="AE1071" s="104"/>
      <c r="AF1071" s="104"/>
      <c r="AG1071" s="104"/>
      <c r="AH1071" s="104"/>
      <c r="AI1071" s="104"/>
      <c r="AJ1071" s="104"/>
      <c r="AK1071" s="104"/>
      <c r="AL1071" s="104"/>
      <c r="AM1071" s="104"/>
      <c r="AN1071" s="104"/>
      <c r="AO1071" s="104"/>
      <c r="AP1071" s="104"/>
      <c r="AQ1071" s="104"/>
      <c r="AR1071" s="104"/>
      <c r="AS1071" s="104"/>
      <c r="AT1071" s="104"/>
      <c r="AU1071" s="104"/>
      <c r="AV1071" s="104"/>
      <c r="AW1071" s="104"/>
      <c r="AX1071" s="104"/>
      <c r="AY1071" s="104"/>
      <c r="AZ1071" s="104"/>
      <c r="BA1071" s="104"/>
      <c r="BB1071" s="104"/>
      <c r="BC1071" s="104"/>
      <c r="BD1071" s="104"/>
      <c r="BE1071" s="104"/>
      <c r="BF1071" s="104"/>
      <c r="BG1071" s="104"/>
      <c r="BH1071" s="104"/>
      <c r="BI1071" s="104"/>
      <c r="BJ1071" s="104"/>
      <c r="BK1071" s="104"/>
      <c r="BL1071" s="104"/>
      <c r="BM1071" s="104"/>
      <c r="BN1071" s="104"/>
      <c r="BO1071" s="104"/>
      <c r="BP1071" s="104"/>
      <c r="BQ1071" s="104"/>
      <c r="BR1071" s="104"/>
      <c r="BS1071" s="104"/>
      <c r="BT1071" s="104"/>
      <c r="BU1071" s="104"/>
      <c r="BV1071" s="104"/>
      <c r="BW1071" s="104"/>
      <c r="BX1071" s="104"/>
      <c r="BY1071" s="104"/>
      <c r="BZ1071" s="104"/>
      <c r="CA1071" s="104"/>
      <c r="CB1071" s="104"/>
      <c r="CC1071" s="104"/>
      <c r="CD1071" s="104"/>
      <c r="CE1071" s="104"/>
      <c r="CF1071" s="104"/>
      <c r="CG1071" s="104"/>
      <c r="CH1071" s="104"/>
      <c r="CI1071" s="104"/>
      <c r="CJ1071" s="104"/>
      <c r="CK1071" s="104"/>
      <c r="CL1071" s="104"/>
      <c r="CM1071" s="104"/>
      <c r="CN1071" s="104"/>
      <c r="CO1071" s="104"/>
      <c r="CP1071" s="104"/>
      <c r="CQ1071" s="104"/>
      <c r="CR1071" s="104"/>
      <c r="CS1071" s="104"/>
      <c r="CT1071" s="104"/>
      <c r="CU1071" s="104"/>
      <c r="CV1071" s="104"/>
      <c r="CW1071" s="104"/>
      <c r="CX1071" s="104"/>
      <c r="CY1071" s="104"/>
      <c r="CZ1071" s="104"/>
      <c r="DA1071" s="104"/>
      <c r="DB1071" s="104"/>
      <c r="DC1071" s="104"/>
      <c r="DD1071" s="104"/>
      <c r="DE1071" s="104"/>
      <c r="DF1071" s="104"/>
      <c r="DG1071" s="104"/>
      <c r="DH1071" s="104"/>
      <c r="DI1071" s="104"/>
      <c r="DJ1071" s="104"/>
      <c r="DK1071" s="104"/>
      <c r="DL1071" s="104"/>
      <c r="DM1071" s="104"/>
      <c r="DN1071" s="104"/>
      <c r="DO1071" s="104"/>
      <c r="DP1071" s="104"/>
      <c r="DQ1071" s="104"/>
      <c r="DR1071" s="104"/>
      <c r="DS1071" s="104"/>
      <c r="DT1071" s="104"/>
      <c r="DU1071" s="104"/>
      <c r="DV1071" s="104"/>
      <c r="DW1071" s="104"/>
      <c r="DX1071" s="104"/>
      <c r="DY1071" s="104"/>
      <c r="DZ1071" s="104"/>
      <c r="EA1071" s="104"/>
      <c r="EB1071" s="104"/>
      <c r="EC1071" s="104"/>
      <c r="ED1071" s="104"/>
      <c r="EE1071" s="104"/>
      <c r="EF1071" s="104"/>
      <c r="EG1071" s="104"/>
      <c r="EH1071" s="104"/>
      <c r="EI1071" s="104"/>
      <c r="EJ1071" s="104"/>
      <c r="EK1071" s="104"/>
      <c r="EL1071" s="104"/>
      <c r="EM1071" s="104"/>
      <c r="EN1071" s="104"/>
      <c r="EO1071" s="104"/>
      <c r="EP1071" s="104"/>
      <c r="EQ1071" s="104"/>
      <c r="ER1071" s="104"/>
      <c r="ES1071" s="104"/>
      <c r="ET1071" s="104"/>
      <c r="EU1071" s="104"/>
      <c r="EV1071" s="104"/>
      <c r="EW1071" s="104"/>
      <c r="EX1071" s="104"/>
      <c r="EY1071" s="104"/>
      <c r="EZ1071" s="104"/>
      <c r="FA1071" s="104"/>
      <c r="FB1071" s="104"/>
      <c r="FC1071" s="104"/>
      <c r="FD1071" s="104"/>
      <c r="FE1071" s="104"/>
      <c r="FF1071" s="104"/>
      <c r="FG1071" s="104"/>
      <c r="FH1071" s="104"/>
      <c r="FI1071" s="104"/>
      <c r="FJ1071" s="104"/>
      <c r="FK1071" s="104"/>
      <c r="FL1071" s="104"/>
      <c r="FM1071" s="104"/>
      <c r="FN1071" s="104"/>
      <c r="FO1071" s="104"/>
      <c r="FP1071" s="104"/>
      <c r="FQ1071" s="104"/>
      <c r="FR1071" s="104"/>
      <c r="FS1071" s="104"/>
      <c r="FT1071" s="104"/>
      <c r="FU1071" s="104"/>
      <c r="FV1071" s="104"/>
      <c r="FW1071" s="104"/>
      <c r="FX1071" s="104"/>
      <c r="FY1071" s="104"/>
      <c r="FZ1071" s="104"/>
      <c r="GA1071" s="104"/>
      <c r="GB1071" s="104"/>
      <c r="GC1071" s="104"/>
      <c r="GD1071" s="104"/>
      <c r="GE1071" s="104"/>
      <c r="GF1071" s="104"/>
      <c r="GG1071" s="104"/>
      <c r="GH1071" s="104"/>
      <c r="GI1071" s="104"/>
      <c r="GJ1071" s="104"/>
      <c r="GK1071" s="104"/>
      <c r="GL1071" s="104"/>
      <c r="GM1071" s="104"/>
      <c r="GN1071" s="104"/>
      <c r="GO1071" s="104"/>
      <c r="GP1071" s="104"/>
      <c r="GQ1071" s="104"/>
      <c r="GR1071" s="104"/>
      <c r="GS1071" s="104"/>
      <c r="GT1071" s="104"/>
    </row>
    <row r="1072" spans="8:202" s="6" customFormat="1">
      <c r="H1072" s="104"/>
      <c r="I1072" s="104"/>
      <c r="J1072" s="104"/>
      <c r="K1072" s="104"/>
      <c r="L1072" s="104"/>
      <c r="M1072" s="104"/>
      <c r="N1072" s="104"/>
      <c r="O1072" s="104"/>
      <c r="P1072" s="104"/>
      <c r="Q1072" s="104"/>
      <c r="R1072" s="104"/>
      <c r="S1072" s="104"/>
      <c r="T1072" s="104"/>
      <c r="U1072" s="104"/>
      <c r="V1072" s="104"/>
      <c r="W1072" s="104"/>
      <c r="X1072" s="104"/>
      <c r="Y1072" s="104"/>
      <c r="Z1072" s="104"/>
      <c r="AA1072" s="104"/>
      <c r="AB1072" s="104"/>
      <c r="AC1072" s="104"/>
      <c r="AD1072" s="104"/>
      <c r="AE1072" s="104"/>
      <c r="AF1072" s="104"/>
      <c r="AG1072" s="104"/>
      <c r="AH1072" s="104"/>
      <c r="AI1072" s="104"/>
      <c r="AJ1072" s="104"/>
      <c r="AK1072" s="104"/>
      <c r="AL1072" s="104"/>
      <c r="AM1072" s="104"/>
      <c r="AN1072" s="104"/>
      <c r="AO1072" s="104"/>
      <c r="AP1072" s="104"/>
      <c r="AQ1072" s="104"/>
      <c r="AR1072" s="104"/>
      <c r="AS1072" s="104"/>
      <c r="AT1072" s="104"/>
      <c r="AU1072" s="104"/>
      <c r="AV1072" s="104"/>
      <c r="AW1072" s="104"/>
      <c r="AX1072" s="104"/>
      <c r="AY1072" s="104"/>
      <c r="AZ1072" s="104"/>
      <c r="BA1072" s="104"/>
      <c r="BB1072" s="104"/>
      <c r="BC1072" s="104"/>
      <c r="BD1072" s="104"/>
      <c r="BE1072" s="104"/>
      <c r="BF1072" s="104"/>
      <c r="BG1072" s="104"/>
      <c r="BH1072" s="104"/>
      <c r="BI1072" s="104"/>
      <c r="BJ1072" s="104"/>
      <c r="BK1072" s="104"/>
      <c r="BL1072" s="104"/>
      <c r="BM1072" s="104"/>
      <c r="BN1072" s="104"/>
      <c r="BO1072" s="104"/>
      <c r="BP1072" s="104"/>
      <c r="BQ1072" s="104"/>
      <c r="BR1072" s="104"/>
      <c r="BS1072" s="104"/>
      <c r="BT1072" s="104"/>
      <c r="BU1072" s="104"/>
      <c r="BV1072" s="104"/>
      <c r="BW1072" s="104"/>
      <c r="BX1072" s="104"/>
      <c r="BY1072" s="104"/>
      <c r="BZ1072" s="104"/>
      <c r="CA1072" s="104"/>
      <c r="CB1072" s="104"/>
      <c r="CC1072" s="104"/>
      <c r="CD1072" s="104"/>
      <c r="CE1072" s="104"/>
      <c r="CF1072" s="104"/>
      <c r="CG1072" s="104"/>
      <c r="CH1072" s="104"/>
      <c r="CI1072" s="104"/>
      <c r="CJ1072" s="104"/>
      <c r="CK1072" s="104"/>
      <c r="CL1072" s="104"/>
      <c r="CM1072" s="104"/>
      <c r="CN1072" s="104"/>
      <c r="CO1072" s="104"/>
      <c r="CP1072" s="104"/>
      <c r="CQ1072" s="104"/>
      <c r="CR1072" s="104"/>
      <c r="CS1072" s="104"/>
      <c r="CT1072" s="104"/>
      <c r="CU1072" s="104"/>
      <c r="CV1072" s="104"/>
      <c r="CW1072" s="104"/>
      <c r="CX1072" s="104"/>
      <c r="CY1072" s="104"/>
      <c r="CZ1072" s="104"/>
      <c r="DA1072" s="104"/>
      <c r="DB1072" s="104"/>
      <c r="DC1072" s="104"/>
      <c r="DD1072" s="104"/>
      <c r="DE1072" s="104"/>
      <c r="DF1072" s="104"/>
      <c r="DG1072" s="104"/>
      <c r="DH1072" s="104"/>
      <c r="DI1072" s="104"/>
      <c r="DJ1072" s="104"/>
      <c r="DK1072" s="104"/>
      <c r="DL1072" s="104"/>
      <c r="DM1072" s="104"/>
      <c r="DN1072" s="104"/>
      <c r="DO1072" s="104"/>
      <c r="DP1072" s="104"/>
      <c r="DQ1072" s="104"/>
      <c r="DR1072" s="104"/>
      <c r="DS1072" s="104"/>
      <c r="DT1072" s="104"/>
      <c r="DU1072" s="104"/>
      <c r="DV1072" s="104"/>
      <c r="DW1072" s="104"/>
      <c r="DX1072" s="104"/>
      <c r="DY1072" s="104"/>
      <c r="DZ1072" s="104"/>
      <c r="EA1072" s="104"/>
      <c r="EB1072" s="104"/>
      <c r="EC1072" s="104"/>
      <c r="ED1072" s="104"/>
      <c r="EE1072" s="104"/>
      <c r="EF1072" s="104"/>
      <c r="EG1072" s="104"/>
      <c r="EH1072" s="104"/>
      <c r="EI1072" s="104"/>
      <c r="EJ1072" s="104"/>
      <c r="EK1072" s="104"/>
      <c r="EL1072" s="104"/>
      <c r="EM1072" s="104"/>
      <c r="EN1072" s="104"/>
      <c r="EO1072" s="104"/>
      <c r="EP1072" s="104"/>
      <c r="EQ1072" s="104"/>
      <c r="ER1072" s="104"/>
      <c r="ES1072" s="104"/>
      <c r="ET1072" s="104"/>
      <c r="EU1072" s="104"/>
      <c r="EV1072" s="104"/>
      <c r="EW1072" s="104"/>
      <c r="EX1072" s="104"/>
      <c r="EY1072" s="104"/>
      <c r="EZ1072" s="104"/>
      <c r="FA1072" s="104"/>
      <c r="FB1072" s="104"/>
      <c r="FC1072" s="104"/>
      <c r="FD1072" s="104"/>
      <c r="FE1072" s="104"/>
      <c r="FF1072" s="104"/>
      <c r="FG1072" s="104"/>
      <c r="FH1072" s="104"/>
      <c r="FI1072" s="104"/>
      <c r="FJ1072" s="104"/>
      <c r="FK1072" s="104"/>
      <c r="FL1072" s="104"/>
      <c r="FM1072" s="104"/>
      <c r="FN1072" s="104"/>
      <c r="FO1072" s="104"/>
      <c r="FP1072" s="104"/>
      <c r="FQ1072" s="104"/>
      <c r="FR1072" s="104"/>
      <c r="FS1072" s="104"/>
      <c r="FT1072" s="104"/>
      <c r="FU1072" s="104"/>
      <c r="FV1072" s="104"/>
      <c r="FW1072" s="104"/>
      <c r="FX1072" s="104"/>
      <c r="FY1072" s="104"/>
      <c r="FZ1072" s="104"/>
      <c r="GA1072" s="104"/>
      <c r="GB1072" s="104"/>
      <c r="GC1072" s="104"/>
      <c r="GD1072" s="104"/>
      <c r="GE1072" s="104"/>
      <c r="GF1072" s="104"/>
      <c r="GG1072" s="104"/>
      <c r="GH1072" s="104"/>
      <c r="GI1072" s="104"/>
      <c r="GJ1072" s="104"/>
      <c r="GK1072" s="104"/>
      <c r="GL1072" s="104"/>
      <c r="GM1072" s="104"/>
      <c r="GN1072" s="104"/>
      <c r="GO1072" s="104"/>
      <c r="GP1072" s="104"/>
      <c r="GQ1072" s="104"/>
      <c r="GR1072" s="104"/>
      <c r="GS1072" s="104"/>
      <c r="GT1072" s="104"/>
    </row>
    <row r="1073" spans="8:202" s="6" customFormat="1">
      <c r="H1073" s="104"/>
      <c r="I1073" s="104"/>
      <c r="J1073" s="104"/>
      <c r="K1073" s="104"/>
      <c r="L1073" s="104"/>
      <c r="M1073" s="104"/>
      <c r="N1073" s="104"/>
      <c r="O1073" s="104"/>
      <c r="P1073" s="104"/>
      <c r="Q1073" s="104"/>
      <c r="R1073" s="104"/>
      <c r="S1073" s="104"/>
      <c r="T1073" s="104"/>
      <c r="U1073" s="104"/>
      <c r="V1073" s="104"/>
      <c r="W1073" s="104"/>
      <c r="X1073" s="104"/>
      <c r="Y1073" s="104"/>
      <c r="Z1073" s="104"/>
      <c r="AA1073" s="104"/>
      <c r="AB1073" s="104"/>
      <c r="AC1073" s="104"/>
      <c r="AD1073" s="104"/>
      <c r="AE1073" s="104"/>
      <c r="AF1073" s="104"/>
      <c r="AG1073" s="104"/>
      <c r="AH1073" s="104"/>
      <c r="AI1073" s="104"/>
      <c r="AJ1073" s="104"/>
      <c r="AK1073" s="104"/>
      <c r="AL1073" s="104"/>
      <c r="AM1073" s="104"/>
      <c r="AN1073" s="104"/>
      <c r="AO1073" s="104"/>
      <c r="AP1073" s="104"/>
      <c r="AQ1073" s="104"/>
      <c r="AR1073" s="104"/>
      <c r="AS1073" s="104"/>
      <c r="AT1073" s="104"/>
      <c r="AU1073" s="104"/>
      <c r="AV1073" s="104"/>
      <c r="AW1073" s="104"/>
      <c r="AX1073" s="104"/>
      <c r="AY1073" s="104"/>
      <c r="AZ1073" s="104"/>
      <c r="BA1073" s="104"/>
      <c r="BB1073" s="104"/>
      <c r="BC1073" s="104"/>
      <c r="BD1073" s="104"/>
      <c r="BE1073" s="104"/>
      <c r="BF1073" s="104"/>
      <c r="BG1073" s="104"/>
      <c r="BH1073" s="104"/>
      <c r="BI1073" s="104"/>
      <c r="BJ1073" s="104"/>
      <c r="BK1073" s="104"/>
      <c r="BL1073" s="104"/>
      <c r="BM1073" s="104"/>
      <c r="BN1073" s="104"/>
      <c r="BO1073" s="104"/>
      <c r="BP1073" s="104"/>
      <c r="BQ1073" s="104"/>
      <c r="BR1073" s="104"/>
      <c r="BS1073" s="104"/>
      <c r="BT1073" s="104"/>
      <c r="BU1073" s="104"/>
      <c r="BV1073" s="104"/>
      <c r="BW1073" s="104"/>
      <c r="BX1073" s="104"/>
      <c r="BY1073" s="104"/>
      <c r="BZ1073" s="104"/>
      <c r="CA1073" s="104"/>
      <c r="CB1073" s="104"/>
      <c r="CC1073" s="104"/>
      <c r="CD1073" s="104"/>
      <c r="CE1073" s="104"/>
      <c r="CF1073" s="104"/>
      <c r="CG1073" s="104"/>
      <c r="CH1073" s="104"/>
      <c r="CI1073" s="104"/>
      <c r="CJ1073" s="104"/>
      <c r="CK1073" s="104"/>
      <c r="CL1073" s="104"/>
      <c r="CM1073" s="104"/>
      <c r="CN1073" s="104"/>
      <c r="CO1073" s="104"/>
      <c r="CP1073" s="104"/>
      <c r="CQ1073" s="104"/>
      <c r="CR1073" s="104"/>
      <c r="CS1073" s="104"/>
      <c r="CT1073" s="104"/>
      <c r="CU1073" s="104"/>
      <c r="CV1073" s="104"/>
      <c r="CW1073" s="104"/>
      <c r="CX1073" s="104"/>
      <c r="CY1073" s="104"/>
      <c r="CZ1073" s="104"/>
      <c r="DA1073" s="104"/>
      <c r="DB1073" s="104"/>
      <c r="DC1073" s="104"/>
      <c r="DD1073" s="104"/>
      <c r="DE1073" s="104"/>
      <c r="DF1073" s="104"/>
      <c r="DG1073" s="104"/>
      <c r="DH1073" s="104"/>
      <c r="DI1073" s="104"/>
      <c r="DJ1073" s="104"/>
      <c r="DK1073" s="104"/>
      <c r="DL1073" s="104"/>
      <c r="DM1073" s="104"/>
      <c r="DN1073" s="104"/>
      <c r="DO1073" s="104"/>
      <c r="DP1073" s="104"/>
      <c r="DQ1073" s="104"/>
      <c r="DR1073" s="104"/>
      <c r="DS1073" s="104"/>
      <c r="DT1073" s="104"/>
      <c r="DU1073" s="104"/>
      <c r="DV1073" s="104"/>
      <c r="DW1073" s="104"/>
      <c r="DX1073" s="104"/>
      <c r="DY1073" s="104"/>
      <c r="DZ1073" s="104"/>
      <c r="EA1073" s="104"/>
      <c r="EB1073" s="104"/>
      <c r="EC1073" s="104"/>
      <c r="ED1073" s="104"/>
      <c r="EE1073" s="104"/>
      <c r="EF1073" s="104"/>
      <c r="EG1073" s="104"/>
      <c r="EH1073" s="104"/>
      <c r="EI1073" s="104"/>
      <c r="EJ1073" s="104"/>
      <c r="EK1073" s="104"/>
      <c r="EL1073" s="104"/>
      <c r="EM1073" s="104"/>
      <c r="EN1073" s="104"/>
      <c r="EO1073" s="104"/>
      <c r="EP1073" s="104"/>
      <c r="EQ1073" s="104"/>
      <c r="ER1073" s="104"/>
      <c r="ES1073" s="104"/>
      <c r="ET1073" s="104"/>
      <c r="EU1073" s="104"/>
      <c r="EV1073" s="104"/>
      <c r="EW1073" s="104"/>
      <c r="EX1073" s="104"/>
      <c r="EY1073" s="104"/>
      <c r="EZ1073" s="104"/>
      <c r="FA1073" s="104"/>
      <c r="FB1073" s="104"/>
      <c r="FC1073" s="104"/>
      <c r="FD1073" s="104"/>
      <c r="FE1073" s="104"/>
      <c r="FF1073" s="104"/>
      <c r="FG1073" s="104"/>
      <c r="FH1073" s="104"/>
      <c r="FI1073" s="104"/>
      <c r="FJ1073" s="104"/>
      <c r="FK1073" s="104"/>
      <c r="FL1073" s="104"/>
      <c r="FM1073" s="104"/>
      <c r="FN1073" s="104"/>
      <c r="FO1073" s="104"/>
      <c r="FP1073" s="104"/>
      <c r="FQ1073" s="104"/>
      <c r="FR1073" s="104"/>
      <c r="FS1073" s="104"/>
      <c r="FT1073" s="104"/>
      <c r="FU1073" s="104"/>
      <c r="FV1073" s="104"/>
      <c r="FW1073" s="104"/>
      <c r="FX1073" s="104"/>
      <c r="FY1073" s="104"/>
      <c r="FZ1073" s="104"/>
      <c r="GA1073" s="104"/>
      <c r="GB1073" s="104"/>
      <c r="GC1073" s="104"/>
      <c r="GD1073" s="104"/>
      <c r="GE1073" s="104"/>
      <c r="GF1073" s="104"/>
      <c r="GG1073" s="104"/>
      <c r="GH1073" s="104"/>
      <c r="GI1073" s="104"/>
      <c r="GJ1073" s="104"/>
      <c r="GK1073" s="104"/>
      <c r="GL1073" s="104"/>
      <c r="GM1073" s="104"/>
      <c r="GN1073" s="104"/>
      <c r="GO1073" s="104"/>
      <c r="GP1073" s="104"/>
      <c r="GQ1073" s="104"/>
      <c r="GR1073" s="104"/>
      <c r="GS1073" s="104"/>
      <c r="GT1073" s="104"/>
    </row>
    <row r="1074" spans="8:202" s="6" customFormat="1">
      <c r="H1074" s="104"/>
      <c r="I1074" s="104"/>
      <c r="J1074" s="104"/>
      <c r="K1074" s="104"/>
      <c r="L1074" s="104"/>
      <c r="M1074" s="104"/>
      <c r="N1074" s="104"/>
      <c r="O1074" s="104"/>
      <c r="P1074" s="104"/>
      <c r="Q1074" s="104"/>
      <c r="R1074" s="104"/>
      <c r="S1074" s="104"/>
      <c r="T1074" s="104"/>
      <c r="U1074" s="104"/>
      <c r="V1074" s="104"/>
      <c r="W1074" s="104"/>
      <c r="X1074" s="104"/>
      <c r="Y1074" s="104"/>
      <c r="Z1074" s="104"/>
      <c r="AA1074" s="104"/>
      <c r="AB1074" s="104"/>
      <c r="AC1074" s="104"/>
      <c r="AD1074" s="104"/>
      <c r="AE1074" s="104"/>
      <c r="AF1074" s="104"/>
      <c r="AG1074" s="104"/>
      <c r="AH1074" s="104"/>
      <c r="AI1074" s="104"/>
      <c r="AJ1074" s="104"/>
      <c r="AK1074" s="104"/>
      <c r="AL1074" s="104"/>
      <c r="AM1074" s="104"/>
      <c r="AN1074" s="104"/>
      <c r="AO1074" s="104"/>
      <c r="AP1074" s="104"/>
      <c r="AQ1074" s="104"/>
      <c r="AR1074" s="104"/>
      <c r="AS1074" s="104"/>
      <c r="AT1074" s="104"/>
      <c r="AU1074" s="104"/>
      <c r="AV1074" s="104"/>
      <c r="AW1074" s="104"/>
      <c r="AX1074" s="104"/>
      <c r="AY1074" s="104"/>
      <c r="AZ1074" s="104"/>
      <c r="BA1074" s="104"/>
      <c r="BB1074" s="104"/>
      <c r="BC1074" s="104"/>
      <c r="BD1074" s="104"/>
      <c r="BE1074" s="104"/>
      <c r="BF1074" s="104"/>
      <c r="BG1074" s="104"/>
      <c r="BH1074" s="104"/>
      <c r="BI1074" s="104"/>
      <c r="BJ1074" s="104"/>
      <c r="BK1074" s="104"/>
      <c r="BL1074" s="104"/>
      <c r="BM1074" s="104"/>
      <c r="BN1074" s="104"/>
      <c r="BO1074" s="104"/>
      <c r="BP1074" s="104"/>
      <c r="BQ1074" s="104"/>
      <c r="BR1074" s="104"/>
      <c r="BS1074" s="104"/>
      <c r="BT1074" s="104"/>
      <c r="BU1074" s="104"/>
      <c r="BV1074" s="104"/>
      <c r="BW1074" s="104"/>
      <c r="BX1074" s="104"/>
      <c r="BY1074" s="104"/>
      <c r="BZ1074" s="104"/>
      <c r="CA1074" s="104"/>
      <c r="CB1074" s="104"/>
      <c r="CC1074" s="104"/>
      <c r="CD1074" s="104"/>
      <c r="CE1074" s="104"/>
      <c r="CF1074" s="104"/>
      <c r="CG1074" s="104"/>
      <c r="CH1074" s="104"/>
      <c r="CI1074" s="104"/>
      <c r="CJ1074" s="104"/>
      <c r="CK1074" s="104"/>
      <c r="CL1074" s="104"/>
      <c r="CM1074" s="104"/>
      <c r="CN1074" s="104"/>
      <c r="CO1074" s="104"/>
      <c r="CP1074" s="104"/>
      <c r="CQ1074" s="104"/>
      <c r="CR1074" s="104"/>
      <c r="CS1074" s="104"/>
      <c r="CT1074" s="104"/>
      <c r="CU1074" s="104"/>
      <c r="CV1074" s="104"/>
      <c r="CW1074" s="104"/>
      <c r="CX1074" s="104"/>
      <c r="CY1074" s="104"/>
      <c r="CZ1074" s="104"/>
      <c r="DA1074" s="104"/>
      <c r="DB1074" s="104"/>
      <c r="DC1074" s="104"/>
      <c r="DD1074" s="104"/>
      <c r="DE1074" s="104"/>
      <c r="DF1074" s="104"/>
      <c r="DG1074" s="104"/>
      <c r="DH1074" s="104"/>
      <c r="DI1074" s="104"/>
      <c r="DJ1074" s="104"/>
      <c r="DK1074" s="104"/>
      <c r="DL1074" s="104"/>
      <c r="DM1074" s="104"/>
      <c r="DN1074" s="104"/>
      <c r="DO1074" s="104"/>
      <c r="DP1074" s="104"/>
      <c r="DQ1074" s="104"/>
      <c r="DR1074" s="104"/>
      <c r="DS1074" s="104"/>
      <c r="DT1074" s="104"/>
      <c r="DU1074" s="104"/>
      <c r="DV1074" s="104"/>
      <c r="DW1074" s="104"/>
      <c r="DX1074" s="104"/>
      <c r="DY1074" s="104"/>
      <c r="DZ1074" s="104"/>
      <c r="EA1074" s="104"/>
      <c r="EB1074" s="104"/>
      <c r="EC1074" s="104"/>
      <c r="ED1074" s="104"/>
      <c r="EE1074" s="104"/>
      <c r="EF1074" s="104"/>
      <c r="EG1074" s="104"/>
      <c r="EH1074" s="104"/>
      <c r="EI1074" s="104"/>
      <c r="EJ1074" s="104"/>
      <c r="EK1074" s="104"/>
      <c r="EL1074" s="104"/>
      <c r="EM1074" s="104"/>
      <c r="EN1074" s="104"/>
      <c r="EO1074" s="104"/>
      <c r="EP1074" s="104"/>
      <c r="EQ1074" s="104"/>
      <c r="ER1074" s="104"/>
      <c r="ES1074" s="104"/>
      <c r="ET1074" s="104"/>
      <c r="EU1074" s="104"/>
      <c r="EV1074" s="104"/>
      <c r="EW1074" s="104"/>
      <c r="EX1074" s="104"/>
      <c r="EY1074" s="104"/>
      <c r="EZ1074" s="104"/>
      <c r="FA1074" s="104"/>
      <c r="FB1074" s="104"/>
      <c r="FC1074" s="104"/>
      <c r="FD1074" s="104"/>
      <c r="FE1074" s="104"/>
      <c r="FF1074" s="104"/>
      <c r="FG1074" s="104"/>
      <c r="FH1074" s="104"/>
      <c r="FI1074" s="104"/>
      <c r="FJ1074" s="104"/>
      <c r="FK1074" s="104"/>
      <c r="FL1074" s="104"/>
      <c r="FM1074" s="104"/>
      <c r="FN1074" s="104"/>
      <c r="FO1074" s="104"/>
      <c r="FP1074" s="104"/>
      <c r="FQ1074" s="104"/>
      <c r="FR1074" s="104"/>
      <c r="FS1074" s="104"/>
      <c r="FT1074" s="104"/>
      <c r="FU1074" s="104"/>
      <c r="FV1074" s="104"/>
      <c r="FW1074" s="104"/>
      <c r="FX1074" s="104"/>
      <c r="FY1074" s="104"/>
      <c r="FZ1074" s="104"/>
      <c r="GA1074" s="104"/>
      <c r="GB1074" s="104"/>
      <c r="GC1074" s="104"/>
      <c r="GD1074" s="104"/>
      <c r="GE1074" s="104"/>
      <c r="GF1074" s="104"/>
      <c r="GG1074" s="104"/>
      <c r="GH1074" s="104"/>
      <c r="GI1074" s="104"/>
      <c r="GJ1074" s="104"/>
      <c r="GK1074" s="104"/>
      <c r="GL1074" s="104"/>
      <c r="GM1074" s="104"/>
      <c r="GN1074" s="104"/>
      <c r="GO1074" s="104"/>
      <c r="GP1074" s="104"/>
      <c r="GQ1074" s="104"/>
      <c r="GR1074" s="104"/>
      <c r="GS1074" s="104"/>
      <c r="GT1074" s="104"/>
    </row>
    <row r="1075" spans="8:202" s="6" customFormat="1">
      <c r="H1075" s="104"/>
      <c r="I1075" s="104"/>
      <c r="J1075" s="104"/>
      <c r="K1075" s="104"/>
      <c r="L1075" s="104"/>
      <c r="M1075" s="104"/>
      <c r="N1075" s="104"/>
      <c r="O1075" s="104"/>
      <c r="P1075" s="104"/>
      <c r="Q1075" s="104"/>
      <c r="R1075" s="104"/>
      <c r="S1075" s="104"/>
      <c r="T1075" s="104"/>
      <c r="U1075" s="104"/>
      <c r="V1075" s="104"/>
      <c r="W1075" s="104"/>
      <c r="X1075" s="104"/>
      <c r="Y1075" s="104"/>
      <c r="Z1075" s="104"/>
      <c r="AA1075" s="104"/>
      <c r="AB1075" s="104"/>
      <c r="AC1075" s="104"/>
      <c r="AD1075" s="104"/>
      <c r="AE1075" s="104"/>
      <c r="AF1075" s="104"/>
      <c r="AG1075" s="104"/>
      <c r="AH1075" s="104"/>
      <c r="AI1075" s="104"/>
      <c r="AJ1075" s="104"/>
      <c r="AK1075" s="104"/>
      <c r="AL1075" s="104"/>
      <c r="AM1075" s="104"/>
      <c r="AN1075" s="104"/>
      <c r="AO1075" s="104"/>
      <c r="AP1075" s="104"/>
      <c r="AQ1075" s="104"/>
      <c r="AR1075" s="104"/>
      <c r="AS1075" s="104"/>
      <c r="AT1075" s="104"/>
      <c r="AU1075" s="104"/>
      <c r="AV1075" s="104"/>
      <c r="AW1075" s="104"/>
      <c r="AX1075" s="104"/>
      <c r="AY1075" s="104"/>
      <c r="AZ1075" s="104"/>
      <c r="BA1075" s="104"/>
      <c r="BB1075" s="104"/>
      <c r="BC1075" s="104"/>
      <c r="BD1075" s="104"/>
      <c r="BE1075" s="104"/>
      <c r="BF1075" s="104"/>
      <c r="BG1075" s="104"/>
      <c r="BH1075" s="104"/>
      <c r="BI1075" s="104"/>
      <c r="BJ1075" s="104"/>
      <c r="BK1075" s="104"/>
      <c r="BL1075" s="104"/>
      <c r="BM1075" s="104"/>
      <c r="BN1075" s="104"/>
      <c r="BO1075" s="104"/>
      <c r="BP1075" s="104"/>
      <c r="BQ1075" s="104"/>
      <c r="BR1075" s="104"/>
      <c r="BS1075" s="104"/>
      <c r="BT1075" s="104"/>
      <c r="BU1075" s="104"/>
      <c r="BV1075" s="104"/>
      <c r="BW1075" s="104"/>
      <c r="BX1075" s="104"/>
      <c r="BY1075" s="104"/>
      <c r="BZ1075" s="104"/>
      <c r="CA1075" s="104"/>
      <c r="CB1075" s="104"/>
      <c r="CC1075" s="104"/>
      <c r="CD1075" s="104"/>
      <c r="CE1075" s="104"/>
      <c r="CF1075" s="104"/>
      <c r="CG1075" s="104"/>
      <c r="CH1075" s="104"/>
      <c r="CI1075" s="104"/>
      <c r="CJ1075" s="104"/>
      <c r="CK1075" s="104"/>
      <c r="CL1075" s="104"/>
      <c r="CM1075" s="104"/>
      <c r="CN1075" s="104"/>
      <c r="CO1075" s="104"/>
      <c r="CP1075" s="104"/>
      <c r="CQ1075" s="104"/>
      <c r="CR1075" s="104"/>
      <c r="CS1075" s="104"/>
      <c r="CT1075" s="104"/>
      <c r="CU1075" s="104"/>
      <c r="CV1075" s="104"/>
      <c r="CW1075" s="104"/>
      <c r="CX1075" s="104"/>
      <c r="CY1075" s="104"/>
      <c r="CZ1075" s="104"/>
      <c r="DA1075" s="104"/>
      <c r="DB1075" s="104"/>
      <c r="DC1075" s="104"/>
      <c r="DD1075" s="104"/>
      <c r="DE1075" s="104"/>
      <c r="DF1075" s="104"/>
      <c r="DG1075" s="104"/>
      <c r="DH1075" s="104"/>
      <c r="DI1075" s="104"/>
      <c r="DJ1075" s="104"/>
      <c r="DK1075" s="104"/>
      <c r="DL1075" s="104"/>
      <c r="DM1075" s="104"/>
      <c r="DN1075" s="104"/>
      <c r="DO1075" s="104"/>
      <c r="DP1075" s="104"/>
      <c r="DQ1075" s="104"/>
      <c r="DR1075" s="104"/>
      <c r="DS1075" s="104"/>
      <c r="DT1075" s="104"/>
      <c r="DU1075" s="104"/>
      <c r="DV1075" s="104"/>
      <c r="DW1075" s="104"/>
      <c r="DX1075" s="104"/>
      <c r="DY1075" s="104"/>
      <c r="DZ1075" s="104"/>
      <c r="EA1075" s="104"/>
      <c r="EB1075" s="104"/>
      <c r="EC1075" s="104"/>
      <c r="ED1075" s="104"/>
      <c r="EE1075" s="104"/>
      <c r="EF1075" s="104"/>
      <c r="EG1075" s="104"/>
      <c r="EH1075" s="104"/>
      <c r="EI1075" s="104"/>
      <c r="EJ1075" s="104"/>
      <c r="EK1075" s="104"/>
      <c r="EL1075" s="104"/>
      <c r="EM1075" s="104"/>
      <c r="EN1075" s="104"/>
      <c r="EO1075" s="104"/>
      <c r="EP1075" s="104"/>
      <c r="EQ1075" s="104"/>
      <c r="ER1075" s="104"/>
      <c r="ES1075" s="104"/>
      <c r="ET1075" s="104"/>
      <c r="EU1075" s="104"/>
      <c r="EV1075" s="104"/>
      <c r="EW1075" s="104"/>
      <c r="EX1075" s="104"/>
      <c r="EY1075" s="104"/>
      <c r="EZ1075" s="104"/>
      <c r="FA1075" s="104"/>
      <c r="FB1075" s="104"/>
      <c r="FC1075" s="104"/>
      <c r="FD1075" s="104"/>
      <c r="FE1075" s="104"/>
      <c r="FF1075" s="104"/>
      <c r="FG1075" s="104"/>
      <c r="FH1075" s="104"/>
      <c r="FI1075" s="104"/>
      <c r="FJ1075" s="104"/>
      <c r="FK1075" s="104"/>
      <c r="FL1075" s="104"/>
      <c r="FM1075" s="104"/>
      <c r="FN1075" s="104"/>
      <c r="FO1075" s="104"/>
      <c r="FP1075" s="104"/>
      <c r="FQ1075" s="104"/>
      <c r="FR1075" s="104"/>
      <c r="FS1075" s="104"/>
      <c r="FT1075" s="104"/>
      <c r="FU1075" s="104"/>
      <c r="FV1075" s="104"/>
      <c r="FW1075" s="104"/>
      <c r="FX1075" s="104"/>
      <c r="FY1075" s="104"/>
      <c r="FZ1075" s="104"/>
      <c r="GA1075" s="104"/>
      <c r="GB1075" s="104"/>
      <c r="GC1075" s="104"/>
      <c r="GD1075" s="104"/>
      <c r="GE1075" s="104"/>
      <c r="GF1075" s="104"/>
      <c r="GG1075" s="104"/>
      <c r="GH1075" s="104"/>
      <c r="GI1075" s="104"/>
      <c r="GJ1075" s="104"/>
      <c r="GK1075" s="104"/>
      <c r="GL1075" s="104"/>
      <c r="GM1075" s="104"/>
      <c r="GN1075" s="104"/>
      <c r="GO1075" s="104"/>
      <c r="GP1075" s="104"/>
      <c r="GQ1075" s="104"/>
      <c r="GR1075" s="104"/>
      <c r="GS1075" s="104"/>
      <c r="GT1075" s="104"/>
    </row>
    <row r="1076" spans="8:202" s="6" customFormat="1">
      <c r="H1076" s="104"/>
      <c r="I1076" s="104"/>
      <c r="J1076" s="104"/>
      <c r="K1076" s="104"/>
      <c r="L1076" s="104"/>
      <c r="M1076" s="104"/>
      <c r="N1076" s="104"/>
      <c r="O1076" s="104"/>
      <c r="P1076" s="104"/>
      <c r="Q1076" s="104"/>
      <c r="R1076" s="104"/>
      <c r="S1076" s="104"/>
      <c r="T1076" s="104"/>
      <c r="U1076" s="104"/>
      <c r="V1076" s="104"/>
      <c r="W1076" s="104"/>
      <c r="X1076" s="104"/>
      <c r="Y1076" s="104"/>
      <c r="Z1076" s="104"/>
      <c r="AA1076" s="104"/>
      <c r="AB1076" s="104"/>
      <c r="AC1076" s="104"/>
      <c r="AD1076" s="104"/>
      <c r="AE1076" s="104"/>
      <c r="AF1076" s="104"/>
      <c r="AG1076" s="104"/>
      <c r="AH1076" s="104"/>
      <c r="AI1076" s="104"/>
      <c r="AJ1076" s="104"/>
      <c r="AK1076" s="104"/>
      <c r="AL1076" s="104"/>
      <c r="AM1076" s="104"/>
      <c r="AN1076" s="104"/>
      <c r="AO1076" s="104"/>
      <c r="AP1076" s="104"/>
      <c r="AQ1076" s="104"/>
      <c r="AR1076" s="104"/>
      <c r="AS1076" s="104"/>
      <c r="AT1076" s="104"/>
      <c r="AU1076" s="104"/>
      <c r="AV1076" s="104"/>
      <c r="AW1076" s="104"/>
      <c r="AX1076" s="104"/>
      <c r="AY1076" s="104"/>
      <c r="AZ1076" s="104"/>
      <c r="BA1076" s="104"/>
      <c r="BB1076" s="104"/>
      <c r="BC1076" s="104"/>
      <c r="BD1076" s="104"/>
      <c r="BE1076" s="104"/>
      <c r="BF1076" s="104"/>
      <c r="BG1076" s="104"/>
      <c r="BH1076" s="104"/>
      <c r="BI1076" s="104"/>
      <c r="BJ1076" s="104"/>
      <c r="BK1076" s="104"/>
      <c r="BL1076" s="104"/>
      <c r="BM1076" s="104"/>
      <c r="BN1076" s="104"/>
      <c r="BO1076" s="104"/>
      <c r="BP1076" s="104"/>
      <c r="BQ1076" s="104"/>
      <c r="BR1076" s="104"/>
      <c r="BS1076" s="104"/>
      <c r="BT1076" s="104"/>
      <c r="BU1076" s="104"/>
      <c r="BV1076" s="104"/>
      <c r="BW1076" s="104"/>
      <c r="BX1076" s="104"/>
      <c r="BY1076" s="104"/>
      <c r="BZ1076" s="104"/>
      <c r="CA1076" s="104"/>
      <c r="CB1076" s="104"/>
      <c r="CC1076" s="104"/>
      <c r="CD1076" s="104"/>
      <c r="CE1076" s="104"/>
      <c r="CF1076" s="104"/>
      <c r="CG1076" s="104"/>
      <c r="CH1076" s="104"/>
      <c r="CI1076" s="104"/>
      <c r="CJ1076" s="104"/>
      <c r="CK1076" s="104"/>
      <c r="CL1076" s="104"/>
      <c r="CM1076" s="104"/>
      <c r="CN1076" s="104"/>
      <c r="CO1076" s="104"/>
      <c r="CP1076" s="104"/>
      <c r="CQ1076" s="104"/>
      <c r="CR1076" s="104"/>
      <c r="CS1076" s="104"/>
      <c r="CT1076" s="104"/>
      <c r="CU1076" s="104"/>
      <c r="CV1076" s="104"/>
      <c r="CW1076" s="104"/>
      <c r="CX1076" s="104"/>
      <c r="CY1076" s="104"/>
      <c r="CZ1076" s="104"/>
      <c r="DA1076" s="104"/>
      <c r="DB1076" s="104"/>
      <c r="DC1076" s="104"/>
      <c r="DD1076" s="104"/>
      <c r="DE1076" s="104"/>
      <c r="DF1076" s="104"/>
      <c r="DG1076" s="104"/>
      <c r="DH1076" s="104"/>
      <c r="DI1076" s="104"/>
      <c r="DJ1076" s="104"/>
      <c r="DK1076" s="104"/>
      <c r="DL1076" s="104"/>
      <c r="DM1076" s="104"/>
      <c r="DN1076" s="104"/>
      <c r="DO1076" s="104"/>
      <c r="DP1076" s="104"/>
      <c r="DQ1076" s="104"/>
      <c r="DR1076" s="104"/>
      <c r="DS1076" s="104"/>
      <c r="DT1076" s="104"/>
      <c r="DU1076" s="104"/>
      <c r="DV1076" s="104"/>
      <c r="DW1076" s="104"/>
      <c r="DX1076" s="104"/>
      <c r="DY1076" s="104"/>
      <c r="DZ1076" s="104"/>
      <c r="EA1076" s="104"/>
      <c r="EB1076" s="104"/>
      <c r="EC1076" s="104"/>
      <c r="ED1076" s="104"/>
      <c r="EE1076" s="104"/>
      <c r="EF1076" s="104"/>
      <c r="EG1076" s="104"/>
      <c r="EH1076" s="104"/>
      <c r="EI1076" s="104"/>
      <c r="EJ1076" s="104"/>
      <c r="EK1076" s="104"/>
      <c r="EL1076" s="104"/>
      <c r="EM1076" s="104"/>
      <c r="EN1076" s="104"/>
      <c r="EO1076" s="104"/>
      <c r="EP1076" s="104"/>
      <c r="EQ1076" s="104"/>
      <c r="ER1076" s="104"/>
      <c r="ES1076" s="104"/>
      <c r="ET1076" s="104"/>
      <c r="EU1076" s="104"/>
      <c r="EV1076" s="104"/>
      <c r="EW1076" s="104"/>
      <c r="EX1076" s="104"/>
      <c r="EY1076" s="104"/>
      <c r="EZ1076" s="104"/>
      <c r="FA1076" s="104"/>
      <c r="FB1076" s="104"/>
      <c r="FC1076" s="104"/>
      <c r="FD1076" s="104"/>
      <c r="FE1076" s="104"/>
      <c r="FF1076" s="104"/>
      <c r="FG1076" s="104"/>
      <c r="FH1076" s="104"/>
      <c r="FI1076" s="104"/>
      <c r="FJ1076" s="104"/>
      <c r="FK1076" s="104"/>
      <c r="FL1076" s="104"/>
      <c r="FM1076" s="104"/>
      <c r="FN1076" s="104"/>
      <c r="FO1076" s="104"/>
      <c r="FP1076" s="104"/>
      <c r="FQ1076" s="104"/>
      <c r="FR1076" s="104"/>
      <c r="FS1076" s="104"/>
      <c r="FT1076" s="104"/>
      <c r="FU1076" s="104"/>
      <c r="FV1076" s="104"/>
      <c r="FW1076" s="104"/>
      <c r="FX1076" s="104"/>
      <c r="FY1076" s="104"/>
      <c r="FZ1076" s="104"/>
      <c r="GA1076" s="104"/>
      <c r="GB1076" s="104"/>
      <c r="GC1076" s="104"/>
      <c r="GD1076" s="104"/>
      <c r="GE1076" s="104"/>
      <c r="GF1076" s="104"/>
      <c r="GG1076" s="104"/>
      <c r="GH1076" s="104"/>
      <c r="GI1076" s="104"/>
      <c r="GJ1076" s="104"/>
      <c r="GK1076" s="104"/>
      <c r="GL1076" s="104"/>
      <c r="GM1076" s="104"/>
      <c r="GN1076" s="104"/>
      <c r="GO1076" s="104"/>
      <c r="GP1076" s="104"/>
      <c r="GQ1076" s="104"/>
      <c r="GR1076" s="104"/>
      <c r="GS1076" s="104"/>
      <c r="GT1076" s="104"/>
    </row>
    <row r="1077" spans="8:202" s="6" customFormat="1">
      <c r="H1077" s="104"/>
      <c r="I1077" s="104"/>
      <c r="J1077" s="104"/>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G1077" s="104"/>
      <c r="AH1077" s="104"/>
      <c r="AI1077" s="104"/>
      <c r="AJ1077" s="104"/>
      <c r="AK1077" s="104"/>
      <c r="AL1077" s="104"/>
      <c r="AM1077" s="104"/>
      <c r="AN1077" s="104"/>
      <c r="AO1077" s="104"/>
      <c r="AP1077" s="104"/>
      <c r="AQ1077" s="104"/>
      <c r="AR1077" s="104"/>
      <c r="AS1077" s="104"/>
      <c r="AT1077" s="104"/>
      <c r="AU1077" s="104"/>
      <c r="AV1077" s="104"/>
      <c r="AW1077" s="104"/>
      <c r="AX1077" s="104"/>
      <c r="AY1077" s="104"/>
      <c r="AZ1077" s="104"/>
      <c r="BA1077" s="104"/>
      <c r="BB1077" s="104"/>
      <c r="BC1077" s="104"/>
      <c r="BD1077" s="104"/>
      <c r="BE1077" s="104"/>
      <c r="BF1077" s="104"/>
      <c r="BG1077" s="104"/>
      <c r="BH1077" s="104"/>
      <c r="BI1077" s="104"/>
      <c r="BJ1077" s="104"/>
      <c r="BK1077" s="104"/>
      <c r="BL1077" s="104"/>
      <c r="BM1077" s="104"/>
      <c r="BN1077" s="104"/>
      <c r="BO1077" s="104"/>
      <c r="BP1077" s="104"/>
      <c r="BQ1077" s="104"/>
      <c r="BR1077" s="104"/>
      <c r="BS1077" s="104"/>
      <c r="BT1077" s="104"/>
      <c r="BU1077" s="104"/>
      <c r="BV1077" s="104"/>
      <c r="BW1077" s="104"/>
      <c r="BX1077" s="104"/>
      <c r="BY1077" s="104"/>
      <c r="BZ1077" s="104"/>
      <c r="CA1077" s="104"/>
      <c r="CB1077" s="104"/>
      <c r="CC1077" s="104"/>
      <c r="CD1077" s="104"/>
      <c r="CE1077" s="104"/>
      <c r="CF1077" s="104"/>
      <c r="CG1077" s="104"/>
      <c r="CH1077" s="104"/>
      <c r="CI1077" s="104"/>
      <c r="CJ1077" s="104"/>
      <c r="CK1077" s="104"/>
      <c r="CL1077" s="104"/>
      <c r="CM1077" s="104"/>
      <c r="CN1077" s="104"/>
      <c r="CO1077" s="104"/>
      <c r="CP1077" s="104"/>
      <c r="CQ1077" s="104"/>
      <c r="CR1077" s="104"/>
      <c r="CS1077" s="104"/>
      <c r="CT1077" s="104"/>
      <c r="CU1077" s="104"/>
      <c r="CV1077" s="104"/>
      <c r="CW1077" s="104"/>
      <c r="CX1077" s="104"/>
      <c r="CY1077" s="104"/>
      <c r="CZ1077" s="104"/>
      <c r="DA1077" s="104"/>
      <c r="DB1077" s="104"/>
      <c r="DC1077" s="104"/>
      <c r="DD1077" s="104"/>
      <c r="DE1077" s="104"/>
      <c r="DF1077" s="104"/>
      <c r="DG1077" s="104"/>
      <c r="DH1077" s="104"/>
      <c r="DI1077" s="104"/>
      <c r="DJ1077" s="104"/>
      <c r="DK1077" s="104"/>
      <c r="DL1077" s="104"/>
      <c r="DM1077" s="104"/>
      <c r="DN1077" s="104"/>
      <c r="DO1077" s="104"/>
      <c r="DP1077" s="104"/>
      <c r="DQ1077" s="104"/>
      <c r="DR1077" s="104"/>
      <c r="DS1077" s="104"/>
      <c r="DT1077" s="104"/>
      <c r="DU1077" s="104"/>
      <c r="DV1077" s="104"/>
      <c r="DW1077" s="104"/>
      <c r="DX1077" s="104"/>
      <c r="DY1077" s="104"/>
      <c r="DZ1077" s="104"/>
      <c r="EA1077" s="104"/>
      <c r="EB1077" s="104"/>
      <c r="EC1077" s="104"/>
      <c r="ED1077" s="104"/>
      <c r="EE1077" s="104"/>
      <c r="EF1077" s="104"/>
      <c r="EG1077" s="104"/>
      <c r="EH1077" s="104"/>
      <c r="EI1077" s="104"/>
      <c r="EJ1077" s="104"/>
      <c r="EK1077" s="104"/>
      <c r="EL1077" s="104"/>
      <c r="EM1077" s="104"/>
      <c r="EN1077" s="104"/>
      <c r="EO1077" s="104"/>
      <c r="EP1077" s="104"/>
      <c r="EQ1077" s="104"/>
      <c r="ER1077" s="104"/>
      <c r="ES1077" s="104"/>
      <c r="ET1077" s="104"/>
      <c r="EU1077" s="104"/>
      <c r="EV1077" s="104"/>
      <c r="EW1077" s="104"/>
      <c r="EX1077" s="104"/>
      <c r="EY1077" s="104"/>
      <c r="EZ1077" s="104"/>
      <c r="FA1077" s="104"/>
      <c r="FB1077" s="104"/>
      <c r="FC1077" s="104"/>
      <c r="FD1077" s="104"/>
      <c r="FE1077" s="104"/>
      <c r="FF1077" s="104"/>
      <c r="FG1077" s="104"/>
      <c r="FH1077" s="104"/>
      <c r="FI1077" s="104"/>
      <c r="FJ1077" s="104"/>
      <c r="FK1077" s="104"/>
      <c r="FL1077" s="104"/>
      <c r="FM1077" s="104"/>
      <c r="FN1077" s="104"/>
      <c r="FO1077" s="104"/>
      <c r="FP1077" s="104"/>
      <c r="FQ1077" s="104"/>
      <c r="FR1077" s="104"/>
      <c r="FS1077" s="104"/>
      <c r="FT1077" s="104"/>
      <c r="FU1077" s="104"/>
      <c r="FV1077" s="104"/>
      <c r="FW1077" s="104"/>
      <c r="FX1077" s="104"/>
      <c r="FY1077" s="104"/>
      <c r="FZ1077" s="104"/>
      <c r="GA1077" s="104"/>
      <c r="GB1077" s="104"/>
      <c r="GC1077" s="104"/>
      <c r="GD1077" s="104"/>
      <c r="GE1077" s="104"/>
      <c r="GF1077" s="104"/>
      <c r="GG1077" s="104"/>
      <c r="GH1077" s="104"/>
      <c r="GI1077" s="104"/>
      <c r="GJ1077" s="104"/>
      <c r="GK1077" s="104"/>
      <c r="GL1077" s="104"/>
      <c r="GM1077" s="104"/>
      <c r="GN1077" s="104"/>
      <c r="GO1077" s="104"/>
      <c r="GP1077" s="104"/>
      <c r="GQ1077" s="104"/>
      <c r="GR1077" s="104"/>
      <c r="GS1077" s="104"/>
      <c r="GT1077" s="104"/>
    </row>
    <row r="1078" spans="8:202" s="6" customFormat="1">
      <c r="H1078" s="104"/>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G1078" s="104"/>
      <c r="AH1078" s="104"/>
      <c r="AI1078" s="104"/>
      <c r="AJ1078" s="104"/>
      <c r="AK1078" s="104"/>
      <c r="AL1078" s="104"/>
      <c r="AM1078" s="104"/>
      <c r="AN1078" s="104"/>
      <c r="AO1078" s="104"/>
      <c r="AP1078" s="104"/>
      <c r="AQ1078" s="104"/>
      <c r="AR1078" s="104"/>
      <c r="AS1078" s="104"/>
      <c r="AT1078" s="104"/>
      <c r="AU1078" s="104"/>
      <c r="AV1078" s="104"/>
      <c r="AW1078" s="104"/>
      <c r="AX1078" s="104"/>
      <c r="AY1078" s="104"/>
      <c r="AZ1078" s="104"/>
      <c r="BA1078" s="104"/>
      <c r="BB1078" s="104"/>
      <c r="BC1078" s="104"/>
      <c r="BD1078" s="104"/>
      <c r="BE1078" s="104"/>
      <c r="BF1078" s="104"/>
      <c r="BG1078" s="104"/>
      <c r="BH1078" s="104"/>
      <c r="BI1078" s="104"/>
      <c r="BJ1078" s="104"/>
      <c r="BK1078" s="104"/>
      <c r="BL1078" s="104"/>
      <c r="BM1078" s="104"/>
      <c r="BN1078" s="104"/>
      <c r="BO1078" s="104"/>
      <c r="BP1078" s="104"/>
      <c r="BQ1078" s="104"/>
      <c r="BR1078" s="104"/>
      <c r="BS1078" s="104"/>
      <c r="BT1078" s="104"/>
      <c r="BU1078" s="104"/>
      <c r="BV1078" s="104"/>
      <c r="BW1078" s="104"/>
      <c r="BX1078" s="104"/>
      <c r="BY1078" s="104"/>
      <c r="BZ1078" s="104"/>
      <c r="CA1078" s="104"/>
      <c r="CB1078" s="104"/>
      <c r="CC1078" s="104"/>
      <c r="CD1078" s="104"/>
      <c r="CE1078" s="104"/>
      <c r="CF1078" s="104"/>
      <c r="CG1078" s="104"/>
      <c r="CH1078" s="104"/>
      <c r="CI1078" s="104"/>
      <c r="CJ1078" s="104"/>
      <c r="CK1078" s="104"/>
      <c r="CL1078" s="104"/>
      <c r="CM1078" s="104"/>
      <c r="CN1078" s="104"/>
      <c r="CO1078" s="104"/>
      <c r="CP1078" s="104"/>
      <c r="CQ1078" s="104"/>
      <c r="CR1078" s="104"/>
      <c r="CS1078" s="104"/>
      <c r="CT1078" s="104"/>
      <c r="CU1078" s="104"/>
      <c r="CV1078" s="104"/>
      <c r="CW1078" s="104"/>
      <c r="CX1078" s="104"/>
      <c r="CY1078" s="104"/>
      <c r="CZ1078" s="104"/>
      <c r="DA1078" s="104"/>
      <c r="DB1078" s="104"/>
      <c r="DC1078" s="104"/>
      <c r="DD1078" s="104"/>
      <c r="DE1078" s="104"/>
      <c r="DF1078" s="104"/>
      <c r="DG1078" s="104"/>
      <c r="DH1078" s="104"/>
      <c r="DI1078" s="104"/>
      <c r="DJ1078" s="104"/>
      <c r="DK1078" s="104"/>
      <c r="DL1078" s="104"/>
      <c r="DM1078" s="104"/>
      <c r="DN1078" s="104"/>
      <c r="DO1078" s="104"/>
      <c r="DP1078" s="104"/>
      <c r="DQ1078" s="104"/>
      <c r="DR1078" s="104"/>
      <c r="DS1078" s="104"/>
      <c r="DT1078" s="104"/>
      <c r="DU1078" s="104"/>
      <c r="DV1078" s="104"/>
      <c r="DW1078" s="104"/>
      <c r="DX1078" s="104"/>
      <c r="DY1078" s="104"/>
      <c r="DZ1078" s="104"/>
      <c r="EA1078" s="104"/>
      <c r="EB1078" s="104"/>
      <c r="EC1078" s="104"/>
      <c r="ED1078" s="104"/>
      <c r="EE1078" s="104"/>
      <c r="EF1078" s="104"/>
      <c r="EG1078" s="104"/>
      <c r="EH1078" s="104"/>
      <c r="EI1078" s="104"/>
      <c r="EJ1078" s="104"/>
      <c r="EK1078" s="104"/>
      <c r="EL1078" s="104"/>
      <c r="EM1078" s="104"/>
      <c r="EN1078" s="104"/>
      <c r="EO1078" s="104"/>
      <c r="EP1078" s="104"/>
      <c r="EQ1078" s="104"/>
      <c r="ER1078" s="104"/>
      <c r="ES1078" s="104"/>
      <c r="ET1078" s="104"/>
      <c r="EU1078" s="104"/>
      <c r="EV1078" s="104"/>
      <c r="EW1078" s="104"/>
      <c r="EX1078" s="104"/>
      <c r="EY1078" s="104"/>
      <c r="EZ1078" s="104"/>
      <c r="FA1078" s="104"/>
      <c r="FB1078" s="104"/>
      <c r="FC1078" s="104"/>
      <c r="FD1078" s="104"/>
      <c r="FE1078" s="104"/>
      <c r="FF1078" s="104"/>
      <c r="FG1078" s="104"/>
      <c r="FH1078" s="104"/>
      <c r="FI1078" s="104"/>
      <c r="FJ1078" s="104"/>
      <c r="FK1078" s="104"/>
      <c r="FL1078" s="104"/>
      <c r="FM1078" s="104"/>
      <c r="FN1078" s="104"/>
      <c r="FO1078" s="104"/>
      <c r="FP1078" s="104"/>
      <c r="FQ1078" s="104"/>
      <c r="FR1078" s="104"/>
      <c r="FS1078" s="104"/>
      <c r="FT1078" s="104"/>
      <c r="FU1078" s="104"/>
      <c r="FV1078" s="104"/>
      <c r="FW1078" s="104"/>
      <c r="FX1078" s="104"/>
      <c r="FY1078" s="104"/>
      <c r="FZ1078" s="104"/>
      <c r="GA1078" s="104"/>
      <c r="GB1078" s="104"/>
      <c r="GC1078" s="104"/>
      <c r="GD1078" s="104"/>
      <c r="GE1078" s="104"/>
      <c r="GF1078" s="104"/>
      <c r="GG1078" s="104"/>
      <c r="GH1078" s="104"/>
      <c r="GI1078" s="104"/>
      <c r="GJ1078" s="104"/>
      <c r="GK1078" s="104"/>
      <c r="GL1078" s="104"/>
      <c r="GM1078" s="104"/>
      <c r="GN1078" s="104"/>
      <c r="GO1078" s="104"/>
      <c r="GP1078" s="104"/>
      <c r="GQ1078" s="104"/>
      <c r="GR1078" s="104"/>
      <c r="GS1078" s="104"/>
      <c r="GT1078" s="104"/>
    </row>
    <row r="1079" spans="8:202" s="6" customFormat="1">
      <c r="H1079" s="104"/>
      <c r="I1079" s="104"/>
      <c r="J1079" s="104"/>
      <c r="K1079" s="104"/>
      <c r="L1079" s="104"/>
      <c r="M1079" s="104"/>
      <c r="N1079" s="104"/>
      <c r="O1079" s="104"/>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4"/>
      <c r="AL1079" s="104"/>
      <c r="AM1079" s="104"/>
      <c r="AN1079" s="104"/>
      <c r="AO1079" s="104"/>
      <c r="AP1079" s="104"/>
      <c r="AQ1079" s="104"/>
      <c r="AR1079" s="104"/>
      <c r="AS1079" s="104"/>
      <c r="AT1079" s="104"/>
      <c r="AU1079" s="104"/>
      <c r="AV1079" s="104"/>
      <c r="AW1079" s="104"/>
      <c r="AX1079" s="104"/>
      <c r="AY1079" s="104"/>
      <c r="AZ1079" s="104"/>
      <c r="BA1079" s="104"/>
      <c r="BB1079" s="104"/>
      <c r="BC1079" s="104"/>
      <c r="BD1079" s="104"/>
      <c r="BE1079" s="104"/>
      <c r="BF1079" s="104"/>
      <c r="BG1079" s="104"/>
      <c r="BH1079" s="104"/>
      <c r="BI1079" s="104"/>
      <c r="BJ1079" s="104"/>
      <c r="BK1079" s="104"/>
      <c r="BL1079" s="104"/>
      <c r="BM1079" s="104"/>
      <c r="BN1079" s="104"/>
      <c r="BO1079" s="104"/>
      <c r="BP1079" s="104"/>
      <c r="BQ1079" s="104"/>
      <c r="BR1079" s="104"/>
      <c r="BS1079" s="104"/>
      <c r="BT1079" s="104"/>
      <c r="BU1079" s="104"/>
      <c r="BV1079" s="104"/>
      <c r="BW1079" s="104"/>
      <c r="BX1079" s="104"/>
      <c r="BY1079" s="104"/>
      <c r="BZ1079" s="104"/>
      <c r="CA1079" s="104"/>
      <c r="CB1079" s="104"/>
      <c r="CC1079" s="104"/>
      <c r="CD1079" s="104"/>
      <c r="CE1079" s="104"/>
      <c r="CF1079" s="104"/>
      <c r="CG1079" s="104"/>
      <c r="CH1079" s="104"/>
      <c r="CI1079" s="104"/>
      <c r="CJ1079" s="104"/>
      <c r="CK1079" s="104"/>
      <c r="CL1079" s="104"/>
      <c r="CM1079" s="104"/>
      <c r="CN1079" s="104"/>
      <c r="CO1079" s="104"/>
      <c r="CP1079" s="104"/>
      <c r="CQ1079" s="104"/>
      <c r="CR1079" s="104"/>
      <c r="CS1079" s="104"/>
      <c r="CT1079" s="104"/>
      <c r="CU1079" s="104"/>
      <c r="CV1079" s="104"/>
      <c r="CW1079" s="104"/>
      <c r="CX1079" s="104"/>
      <c r="CY1079" s="104"/>
      <c r="CZ1079" s="104"/>
      <c r="DA1079" s="104"/>
      <c r="DB1079" s="104"/>
      <c r="DC1079" s="104"/>
      <c r="DD1079" s="104"/>
      <c r="DE1079" s="104"/>
      <c r="DF1079" s="104"/>
      <c r="DG1079" s="104"/>
      <c r="DH1079" s="104"/>
      <c r="DI1079" s="104"/>
      <c r="DJ1079" s="104"/>
      <c r="DK1079" s="104"/>
      <c r="DL1079" s="104"/>
      <c r="DM1079" s="104"/>
      <c r="DN1079" s="104"/>
      <c r="DO1079" s="104"/>
      <c r="DP1079" s="104"/>
      <c r="DQ1079" s="104"/>
      <c r="DR1079" s="104"/>
      <c r="DS1079" s="104"/>
      <c r="DT1079" s="104"/>
      <c r="DU1079" s="104"/>
      <c r="DV1079" s="104"/>
      <c r="DW1079" s="104"/>
      <c r="DX1079" s="104"/>
      <c r="DY1079" s="104"/>
      <c r="DZ1079" s="104"/>
      <c r="EA1079" s="104"/>
      <c r="EB1079" s="104"/>
      <c r="EC1079" s="104"/>
      <c r="ED1079" s="104"/>
      <c r="EE1079" s="104"/>
      <c r="EF1079" s="104"/>
      <c r="EG1079" s="104"/>
      <c r="EH1079" s="104"/>
      <c r="EI1079" s="104"/>
      <c r="EJ1079" s="104"/>
      <c r="EK1079" s="104"/>
      <c r="EL1079" s="104"/>
      <c r="EM1079" s="104"/>
      <c r="EN1079" s="104"/>
      <c r="EO1079" s="104"/>
      <c r="EP1079" s="104"/>
      <c r="EQ1079" s="104"/>
      <c r="ER1079" s="104"/>
      <c r="ES1079" s="104"/>
      <c r="ET1079" s="104"/>
      <c r="EU1079" s="104"/>
      <c r="EV1079" s="104"/>
      <c r="EW1079" s="104"/>
      <c r="EX1079" s="104"/>
      <c r="EY1079" s="104"/>
      <c r="EZ1079" s="104"/>
      <c r="FA1079" s="104"/>
      <c r="FB1079" s="104"/>
      <c r="FC1079" s="104"/>
      <c r="FD1079" s="104"/>
      <c r="FE1079" s="104"/>
      <c r="FF1079" s="104"/>
      <c r="FG1079" s="104"/>
      <c r="FH1079" s="104"/>
      <c r="FI1079" s="104"/>
      <c r="FJ1079" s="104"/>
      <c r="FK1079" s="104"/>
      <c r="FL1079" s="104"/>
      <c r="FM1079" s="104"/>
      <c r="FN1079" s="104"/>
      <c r="FO1079" s="104"/>
      <c r="FP1079" s="104"/>
      <c r="FQ1079" s="104"/>
      <c r="FR1079" s="104"/>
      <c r="FS1079" s="104"/>
      <c r="FT1079" s="104"/>
      <c r="FU1079" s="104"/>
      <c r="FV1079" s="104"/>
      <c r="FW1079" s="104"/>
      <c r="FX1079" s="104"/>
      <c r="FY1079" s="104"/>
      <c r="FZ1079" s="104"/>
      <c r="GA1079" s="104"/>
      <c r="GB1079" s="104"/>
      <c r="GC1079" s="104"/>
      <c r="GD1079" s="104"/>
      <c r="GE1079" s="104"/>
      <c r="GF1079" s="104"/>
      <c r="GG1079" s="104"/>
      <c r="GH1079" s="104"/>
      <c r="GI1079" s="104"/>
      <c r="GJ1079" s="104"/>
      <c r="GK1079" s="104"/>
      <c r="GL1079" s="104"/>
      <c r="GM1079" s="104"/>
      <c r="GN1079" s="104"/>
      <c r="GO1079" s="104"/>
      <c r="GP1079" s="104"/>
      <c r="GQ1079" s="104"/>
      <c r="GR1079" s="104"/>
      <c r="GS1079" s="104"/>
      <c r="GT1079" s="104"/>
    </row>
    <row r="1080" spans="8:202" s="6" customFormat="1">
      <c r="H1080" s="104"/>
      <c r="I1080" s="104"/>
      <c r="J1080" s="104"/>
      <c r="K1080" s="104"/>
      <c r="L1080" s="104"/>
      <c r="M1080" s="104"/>
      <c r="N1080" s="104"/>
      <c r="O1080" s="104"/>
      <c r="P1080" s="104"/>
      <c r="Q1080" s="104"/>
      <c r="R1080" s="104"/>
      <c r="S1080" s="104"/>
      <c r="T1080" s="104"/>
      <c r="U1080" s="104"/>
      <c r="V1080" s="104"/>
      <c r="W1080" s="104"/>
      <c r="X1080" s="104"/>
      <c r="Y1080" s="104"/>
      <c r="Z1080" s="104"/>
      <c r="AA1080" s="104"/>
      <c r="AB1080" s="104"/>
      <c r="AC1080" s="104"/>
      <c r="AD1080" s="104"/>
      <c r="AE1080" s="104"/>
      <c r="AF1080" s="104"/>
      <c r="AG1080" s="104"/>
      <c r="AH1080" s="104"/>
      <c r="AI1080" s="104"/>
      <c r="AJ1080" s="104"/>
      <c r="AK1080" s="104"/>
      <c r="AL1080" s="104"/>
      <c r="AM1080" s="104"/>
      <c r="AN1080" s="104"/>
      <c r="AO1080" s="104"/>
      <c r="AP1080" s="104"/>
      <c r="AQ1080" s="104"/>
      <c r="AR1080" s="104"/>
      <c r="AS1080" s="104"/>
      <c r="AT1080" s="104"/>
      <c r="AU1080" s="104"/>
      <c r="AV1080" s="104"/>
      <c r="AW1080" s="104"/>
      <c r="AX1080" s="104"/>
      <c r="AY1080" s="104"/>
      <c r="AZ1080" s="104"/>
      <c r="BA1080" s="104"/>
      <c r="BB1080" s="104"/>
      <c r="BC1080" s="104"/>
      <c r="BD1080" s="104"/>
      <c r="BE1080" s="104"/>
      <c r="BF1080" s="104"/>
      <c r="BG1080" s="104"/>
      <c r="BH1080" s="104"/>
      <c r="BI1080" s="104"/>
      <c r="BJ1080" s="104"/>
      <c r="BK1080" s="104"/>
      <c r="BL1080" s="104"/>
      <c r="BM1080" s="104"/>
      <c r="BN1080" s="104"/>
      <c r="BO1080" s="104"/>
      <c r="BP1080" s="104"/>
      <c r="BQ1080" s="104"/>
      <c r="BR1080" s="104"/>
      <c r="BS1080" s="104"/>
      <c r="BT1080" s="104"/>
      <c r="BU1080" s="104"/>
      <c r="BV1080" s="104"/>
      <c r="BW1080" s="104"/>
      <c r="BX1080" s="104"/>
      <c r="BY1080" s="104"/>
      <c r="BZ1080" s="104"/>
      <c r="CA1080" s="104"/>
      <c r="CB1080" s="104"/>
      <c r="CC1080" s="104"/>
      <c r="CD1080" s="104"/>
      <c r="CE1080" s="104"/>
      <c r="CF1080" s="104"/>
      <c r="CG1080" s="104"/>
      <c r="CH1080" s="104"/>
      <c r="CI1080" s="104"/>
      <c r="CJ1080" s="104"/>
      <c r="CK1080" s="104"/>
      <c r="CL1080" s="104"/>
      <c r="CM1080" s="104"/>
      <c r="CN1080" s="104"/>
      <c r="CO1080" s="104"/>
      <c r="CP1080" s="104"/>
      <c r="CQ1080" s="104"/>
      <c r="CR1080" s="104"/>
      <c r="CS1080" s="104"/>
      <c r="CT1080" s="104"/>
      <c r="CU1080" s="104"/>
      <c r="CV1080" s="104"/>
      <c r="CW1080" s="104"/>
      <c r="CX1080" s="104"/>
      <c r="CY1080" s="104"/>
      <c r="CZ1080" s="104"/>
      <c r="DA1080" s="104"/>
      <c r="DB1080" s="104"/>
      <c r="DC1080" s="104"/>
      <c r="DD1080" s="104"/>
      <c r="DE1080" s="104"/>
      <c r="DF1080" s="104"/>
      <c r="DG1080" s="104"/>
      <c r="DH1080" s="104"/>
      <c r="DI1080" s="104"/>
      <c r="DJ1080" s="104"/>
      <c r="DK1080" s="104"/>
      <c r="DL1080" s="104"/>
      <c r="DM1080" s="104"/>
      <c r="DN1080" s="104"/>
      <c r="DO1080" s="104"/>
      <c r="DP1080" s="104"/>
      <c r="DQ1080" s="104"/>
      <c r="DR1080" s="104"/>
      <c r="DS1080" s="104"/>
      <c r="DT1080" s="104"/>
      <c r="DU1080" s="104"/>
      <c r="DV1080" s="104"/>
      <c r="DW1080" s="104"/>
      <c r="DX1080" s="104"/>
      <c r="DY1080" s="104"/>
      <c r="DZ1080" s="104"/>
      <c r="EA1080" s="104"/>
      <c r="EB1080" s="104"/>
      <c r="EC1080" s="104"/>
      <c r="ED1080" s="104"/>
      <c r="EE1080" s="104"/>
      <c r="EF1080" s="104"/>
      <c r="EG1080" s="104"/>
      <c r="EH1080" s="104"/>
      <c r="EI1080" s="104"/>
      <c r="EJ1080" s="104"/>
      <c r="EK1080" s="104"/>
      <c r="EL1080" s="104"/>
      <c r="EM1080" s="104"/>
      <c r="EN1080" s="104"/>
      <c r="EO1080" s="104"/>
      <c r="EP1080" s="104"/>
      <c r="EQ1080" s="104"/>
      <c r="ER1080" s="104"/>
      <c r="ES1080" s="104"/>
      <c r="ET1080" s="104"/>
      <c r="EU1080" s="104"/>
      <c r="EV1080" s="104"/>
      <c r="EW1080" s="104"/>
      <c r="EX1080" s="104"/>
      <c r="EY1080" s="104"/>
      <c r="EZ1080" s="104"/>
      <c r="FA1080" s="104"/>
      <c r="FB1080" s="104"/>
      <c r="FC1080" s="104"/>
      <c r="FD1080" s="104"/>
      <c r="FE1080" s="104"/>
      <c r="FF1080" s="104"/>
      <c r="FG1080" s="104"/>
      <c r="FH1080" s="104"/>
      <c r="FI1080" s="104"/>
      <c r="FJ1080" s="104"/>
      <c r="FK1080" s="104"/>
      <c r="FL1080" s="104"/>
      <c r="FM1080" s="104"/>
      <c r="FN1080" s="104"/>
      <c r="FO1080" s="104"/>
      <c r="FP1080" s="104"/>
      <c r="FQ1080" s="104"/>
      <c r="FR1080" s="104"/>
      <c r="FS1080" s="104"/>
      <c r="FT1080" s="104"/>
      <c r="FU1080" s="104"/>
      <c r="FV1080" s="104"/>
      <c r="FW1080" s="104"/>
      <c r="FX1080" s="104"/>
      <c r="FY1080" s="104"/>
      <c r="FZ1080" s="104"/>
      <c r="GA1080" s="104"/>
      <c r="GB1080" s="104"/>
      <c r="GC1080" s="104"/>
      <c r="GD1080" s="104"/>
      <c r="GE1080" s="104"/>
      <c r="GF1080" s="104"/>
      <c r="GG1080" s="104"/>
      <c r="GH1080" s="104"/>
      <c r="GI1080" s="104"/>
      <c r="GJ1080" s="104"/>
      <c r="GK1080" s="104"/>
      <c r="GL1080" s="104"/>
      <c r="GM1080" s="104"/>
      <c r="GN1080" s="104"/>
      <c r="GO1080" s="104"/>
      <c r="GP1080" s="104"/>
      <c r="GQ1080" s="104"/>
      <c r="GR1080" s="104"/>
      <c r="GS1080" s="104"/>
      <c r="GT1080" s="104"/>
    </row>
    <row r="1081" spans="8:202" s="6" customFormat="1">
      <c r="H1081" s="104"/>
      <c r="I1081" s="104"/>
      <c r="J1081" s="104"/>
      <c r="K1081" s="104"/>
      <c r="L1081" s="104"/>
      <c r="M1081" s="104"/>
      <c r="N1081" s="104"/>
      <c r="O1081" s="104"/>
      <c r="P1081" s="104"/>
      <c r="Q1081" s="104"/>
      <c r="R1081" s="104"/>
      <c r="S1081" s="104"/>
      <c r="T1081" s="104"/>
      <c r="U1081" s="104"/>
      <c r="V1081" s="104"/>
      <c r="W1081" s="104"/>
      <c r="X1081" s="104"/>
      <c r="Y1081" s="104"/>
      <c r="Z1081" s="104"/>
      <c r="AA1081" s="104"/>
      <c r="AB1081" s="104"/>
      <c r="AC1081" s="104"/>
      <c r="AD1081" s="104"/>
      <c r="AE1081" s="104"/>
      <c r="AF1081" s="104"/>
      <c r="AG1081" s="104"/>
      <c r="AH1081" s="104"/>
      <c r="AI1081" s="104"/>
      <c r="AJ1081" s="104"/>
      <c r="AK1081" s="104"/>
      <c r="AL1081" s="104"/>
      <c r="AM1081" s="104"/>
      <c r="AN1081" s="104"/>
      <c r="AO1081" s="104"/>
      <c r="AP1081" s="104"/>
      <c r="AQ1081" s="104"/>
      <c r="AR1081" s="104"/>
      <c r="AS1081" s="104"/>
      <c r="AT1081" s="104"/>
      <c r="AU1081" s="104"/>
      <c r="AV1081" s="104"/>
      <c r="AW1081" s="104"/>
      <c r="AX1081" s="104"/>
      <c r="AY1081" s="104"/>
      <c r="AZ1081" s="104"/>
      <c r="BA1081" s="104"/>
      <c r="BB1081" s="104"/>
      <c r="BC1081" s="104"/>
      <c r="BD1081" s="104"/>
      <c r="BE1081" s="104"/>
      <c r="BF1081" s="104"/>
      <c r="BG1081" s="104"/>
      <c r="BH1081" s="104"/>
      <c r="BI1081" s="104"/>
      <c r="BJ1081" s="104"/>
      <c r="BK1081" s="104"/>
      <c r="BL1081" s="104"/>
      <c r="BM1081" s="104"/>
      <c r="BN1081" s="104"/>
      <c r="BO1081" s="104"/>
      <c r="BP1081" s="104"/>
      <c r="BQ1081" s="104"/>
      <c r="BR1081" s="104"/>
      <c r="BS1081" s="104"/>
      <c r="BT1081" s="104"/>
      <c r="BU1081" s="104"/>
      <c r="BV1081" s="104"/>
      <c r="BW1081" s="104"/>
      <c r="BX1081" s="104"/>
      <c r="BY1081" s="104"/>
      <c r="BZ1081" s="104"/>
      <c r="CA1081" s="104"/>
      <c r="CB1081" s="104"/>
      <c r="CC1081" s="104"/>
      <c r="CD1081" s="104"/>
      <c r="CE1081" s="104"/>
      <c r="CF1081" s="104"/>
      <c r="CG1081" s="104"/>
      <c r="CH1081" s="104"/>
      <c r="CI1081" s="104"/>
      <c r="CJ1081" s="104"/>
      <c r="CK1081" s="104"/>
      <c r="CL1081" s="104"/>
      <c r="CM1081" s="104"/>
      <c r="CN1081" s="104"/>
      <c r="CO1081" s="104"/>
      <c r="CP1081" s="104"/>
      <c r="CQ1081" s="104"/>
      <c r="CR1081" s="104"/>
      <c r="CS1081" s="104"/>
      <c r="CT1081" s="104"/>
      <c r="CU1081" s="104"/>
      <c r="CV1081" s="104"/>
      <c r="CW1081" s="104"/>
      <c r="CX1081" s="104"/>
      <c r="CY1081" s="104"/>
      <c r="CZ1081" s="104"/>
      <c r="DA1081" s="104"/>
      <c r="DB1081" s="104"/>
      <c r="DC1081" s="104"/>
      <c r="DD1081" s="104"/>
      <c r="DE1081" s="104"/>
      <c r="DF1081" s="104"/>
      <c r="DG1081" s="104"/>
      <c r="DH1081" s="104"/>
      <c r="DI1081" s="104"/>
      <c r="DJ1081" s="104"/>
      <c r="DK1081" s="104"/>
      <c r="DL1081" s="104"/>
      <c r="DM1081" s="104"/>
      <c r="DN1081" s="104"/>
      <c r="DO1081" s="104"/>
      <c r="DP1081" s="104"/>
      <c r="DQ1081" s="104"/>
      <c r="DR1081" s="104"/>
      <c r="DS1081" s="104"/>
      <c r="DT1081" s="104"/>
      <c r="DU1081" s="104"/>
      <c r="DV1081" s="104"/>
      <c r="DW1081" s="104"/>
      <c r="DX1081" s="104"/>
      <c r="DY1081" s="104"/>
      <c r="DZ1081" s="104"/>
      <c r="EA1081" s="104"/>
      <c r="EB1081" s="104"/>
      <c r="EC1081" s="104"/>
      <c r="ED1081" s="104"/>
      <c r="EE1081" s="104"/>
      <c r="EF1081" s="104"/>
      <c r="EG1081" s="104"/>
      <c r="EH1081" s="104"/>
      <c r="EI1081" s="104"/>
      <c r="EJ1081" s="104"/>
      <c r="EK1081" s="104"/>
      <c r="EL1081" s="104"/>
      <c r="EM1081" s="104"/>
      <c r="EN1081" s="104"/>
      <c r="EO1081" s="104"/>
      <c r="EP1081" s="104"/>
      <c r="EQ1081" s="104"/>
      <c r="ER1081" s="104"/>
      <c r="ES1081" s="104"/>
      <c r="ET1081" s="104"/>
      <c r="EU1081" s="104"/>
      <c r="EV1081" s="104"/>
      <c r="EW1081" s="104"/>
      <c r="EX1081" s="104"/>
      <c r="EY1081" s="104"/>
      <c r="EZ1081" s="104"/>
      <c r="FA1081" s="104"/>
      <c r="FB1081" s="104"/>
      <c r="FC1081" s="104"/>
      <c r="FD1081" s="104"/>
      <c r="FE1081" s="104"/>
      <c r="FF1081" s="104"/>
      <c r="FG1081" s="104"/>
      <c r="FH1081" s="104"/>
      <c r="FI1081" s="104"/>
      <c r="FJ1081" s="104"/>
      <c r="FK1081" s="104"/>
      <c r="FL1081" s="104"/>
      <c r="FM1081" s="104"/>
      <c r="FN1081" s="104"/>
      <c r="FO1081" s="104"/>
      <c r="FP1081" s="104"/>
      <c r="FQ1081" s="104"/>
      <c r="FR1081" s="104"/>
      <c r="FS1081" s="104"/>
      <c r="FT1081" s="104"/>
      <c r="FU1081" s="104"/>
      <c r="FV1081" s="104"/>
      <c r="FW1081" s="104"/>
      <c r="FX1081" s="104"/>
      <c r="FY1081" s="104"/>
      <c r="FZ1081" s="104"/>
      <c r="GA1081" s="104"/>
      <c r="GB1081" s="104"/>
      <c r="GC1081" s="104"/>
      <c r="GD1081" s="104"/>
      <c r="GE1081" s="104"/>
      <c r="GF1081" s="104"/>
      <c r="GG1081" s="104"/>
      <c r="GH1081" s="104"/>
      <c r="GI1081" s="104"/>
      <c r="GJ1081" s="104"/>
      <c r="GK1081" s="104"/>
      <c r="GL1081" s="104"/>
      <c r="GM1081" s="104"/>
      <c r="GN1081" s="104"/>
      <c r="GO1081" s="104"/>
      <c r="GP1081" s="104"/>
      <c r="GQ1081" s="104"/>
      <c r="GR1081" s="104"/>
      <c r="GS1081" s="104"/>
      <c r="GT1081" s="104"/>
    </row>
    <row r="1082" spans="8:202" s="6" customFormat="1">
      <c r="H1082" s="104"/>
      <c r="I1082" s="104"/>
      <c r="J1082" s="104"/>
      <c r="K1082" s="104"/>
      <c r="L1082" s="104"/>
      <c r="M1082" s="104"/>
      <c r="N1082" s="104"/>
      <c r="O1082" s="104"/>
      <c r="P1082" s="104"/>
      <c r="Q1082" s="104"/>
      <c r="R1082" s="104"/>
      <c r="S1082" s="104"/>
      <c r="T1082" s="104"/>
      <c r="U1082" s="104"/>
      <c r="V1082" s="104"/>
      <c r="W1082" s="104"/>
      <c r="X1082" s="104"/>
      <c r="Y1082" s="104"/>
      <c r="Z1082" s="104"/>
      <c r="AA1082" s="104"/>
      <c r="AB1082" s="104"/>
      <c r="AC1082" s="104"/>
      <c r="AD1082" s="104"/>
      <c r="AE1082" s="104"/>
      <c r="AF1082" s="104"/>
      <c r="AG1082" s="104"/>
      <c r="AH1082" s="104"/>
      <c r="AI1082" s="104"/>
      <c r="AJ1082" s="104"/>
      <c r="AK1082" s="104"/>
      <c r="AL1082" s="104"/>
      <c r="AM1082" s="104"/>
      <c r="AN1082" s="104"/>
      <c r="AO1082" s="104"/>
      <c r="AP1082" s="104"/>
      <c r="AQ1082" s="104"/>
      <c r="AR1082" s="104"/>
      <c r="AS1082" s="104"/>
      <c r="AT1082" s="104"/>
      <c r="AU1082" s="104"/>
      <c r="AV1082" s="104"/>
      <c r="AW1082" s="104"/>
      <c r="AX1082" s="104"/>
      <c r="AY1082" s="104"/>
      <c r="AZ1082" s="104"/>
      <c r="BA1082" s="104"/>
      <c r="BB1082" s="104"/>
      <c r="BC1082" s="104"/>
      <c r="BD1082" s="104"/>
      <c r="BE1082" s="104"/>
      <c r="BF1082" s="104"/>
      <c r="BG1082" s="104"/>
      <c r="BH1082" s="104"/>
      <c r="BI1082" s="104"/>
      <c r="BJ1082" s="104"/>
      <c r="BK1082" s="104"/>
      <c r="BL1082" s="104"/>
      <c r="BM1082" s="104"/>
      <c r="BN1082" s="104"/>
      <c r="BO1082" s="104"/>
      <c r="BP1082" s="104"/>
      <c r="BQ1082" s="104"/>
      <c r="BR1082" s="104"/>
      <c r="BS1082" s="104"/>
      <c r="BT1082" s="104"/>
      <c r="BU1082" s="104"/>
      <c r="BV1082" s="104"/>
      <c r="BW1082" s="104"/>
      <c r="BX1082" s="104"/>
      <c r="BY1082" s="104"/>
      <c r="BZ1082" s="104"/>
      <c r="CA1082" s="104"/>
      <c r="CB1082" s="104"/>
      <c r="CC1082" s="104"/>
      <c r="CD1082" s="104"/>
      <c r="CE1082" s="104"/>
      <c r="CF1082" s="104"/>
      <c r="CG1082" s="104"/>
      <c r="CH1082" s="104"/>
      <c r="CI1082" s="104"/>
      <c r="CJ1082" s="104"/>
      <c r="CK1082" s="104"/>
      <c r="CL1082" s="104"/>
      <c r="CM1082" s="104"/>
      <c r="CN1082" s="104"/>
      <c r="CO1082" s="104"/>
      <c r="CP1082" s="104"/>
      <c r="CQ1082" s="104"/>
      <c r="CR1082" s="104"/>
      <c r="CS1082" s="104"/>
      <c r="CT1082" s="104"/>
      <c r="CU1082" s="104"/>
      <c r="CV1082" s="104"/>
      <c r="CW1082" s="104"/>
      <c r="CX1082" s="104"/>
      <c r="CY1082" s="104"/>
      <c r="CZ1082" s="104"/>
      <c r="DA1082" s="104"/>
      <c r="DB1082" s="104"/>
      <c r="DC1082" s="104"/>
      <c r="DD1082" s="104"/>
      <c r="DE1082" s="104"/>
      <c r="DF1082" s="104"/>
      <c r="DG1082" s="104"/>
      <c r="DH1082" s="104"/>
      <c r="DI1082" s="104"/>
      <c r="DJ1082" s="104"/>
      <c r="DK1082" s="104"/>
      <c r="DL1082" s="104"/>
      <c r="DM1082" s="104"/>
      <c r="DN1082" s="104"/>
      <c r="DO1082" s="104"/>
      <c r="DP1082" s="104"/>
      <c r="DQ1082" s="104"/>
      <c r="DR1082" s="104"/>
      <c r="DS1082" s="104"/>
      <c r="DT1082" s="104"/>
      <c r="DU1082" s="104"/>
      <c r="DV1082" s="104"/>
      <c r="DW1082" s="104"/>
      <c r="DX1082" s="104"/>
      <c r="DY1082" s="104"/>
      <c r="DZ1082" s="104"/>
      <c r="EA1082" s="104"/>
      <c r="EB1082" s="104"/>
      <c r="EC1082" s="104"/>
      <c r="ED1082" s="104"/>
      <c r="EE1082" s="104"/>
      <c r="EF1082" s="104"/>
      <c r="EG1082" s="104"/>
      <c r="EH1082" s="104"/>
      <c r="EI1082" s="104"/>
      <c r="EJ1082" s="104"/>
      <c r="EK1082" s="104"/>
      <c r="EL1082" s="104"/>
      <c r="EM1082" s="104"/>
      <c r="EN1082" s="104"/>
      <c r="EO1082" s="104"/>
      <c r="EP1082" s="104"/>
      <c r="EQ1082" s="104"/>
      <c r="ER1082" s="104"/>
      <c r="ES1082" s="104"/>
      <c r="ET1082" s="104"/>
      <c r="EU1082" s="104"/>
      <c r="EV1082" s="104"/>
      <c r="EW1082" s="104"/>
      <c r="EX1082" s="104"/>
      <c r="EY1082" s="104"/>
      <c r="EZ1082" s="104"/>
      <c r="FA1082" s="104"/>
      <c r="FB1082" s="104"/>
      <c r="FC1082" s="104"/>
      <c r="FD1082" s="104"/>
      <c r="FE1082" s="104"/>
      <c r="FF1082" s="104"/>
      <c r="FG1082" s="104"/>
      <c r="FH1082" s="104"/>
      <c r="FI1082" s="104"/>
      <c r="FJ1082" s="104"/>
      <c r="FK1082" s="104"/>
      <c r="FL1082" s="104"/>
      <c r="FM1082" s="104"/>
      <c r="FN1082" s="104"/>
      <c r="FO1082" s="104"/>
      <c r="FP1082" s="104"/>
      <c r="FQ1082" s="104"/>
      <c r="FR1082" s="104"/>
      <c r="FS1082" s="104"/>
      <c r="FT1082" s="104"/>
      <c r="FU1082" s="104"/>
      <c r="FV1082" s="104"/>
      <c r="FW1082" s="104"/>
      <c r="FX1082" s="104"/>
      <c r="FY1082" s="104"/>
      <c r="FZ1082" s="104"/>
      <c r="GA1082" s="104"/>
      <c r="GB1082" s="104"/>
      <c r="GC1082" s="104"/>
      <c r="GD1082" s="104"/>
      <c r="GE1082" s="104"/>
      <c r="GF1082" s="104"/>
      <c r="GG1082" s="104"/>
      <c r="GH1082" s="104"/>
      <c r="GI1082" s="104"/>
      <c r="GJ1082" s="104"/>
      <c r="GK1082" s="104"/>
      <c r="GL1082" s="104"/>
      <c r="GM1082" s="104"/>
      <c r="GN1082" s="104"/>
      <c r="GO1082" s="104"/>
      <c r="GP1082" s="104"/>
      <c r="GQ1082" s="104"/>
      <c r="GR1082" s="104"/>
      <c r="GS1082" s="104"/>
      <c r="GT1082" s="104"/>
    </row>
    <row r="1083" spans="8:202" s="6" customFormat="1">
      <c r="H1083" s="104"/>
      <c r="I1083" s="104"/>
      <c r="J1083" s="104"/>
      <c r="K1083" s="104"/>
      <c r="L1083" s="104"/>
      <c r="M1083" s="104"/>
      <c r="N1083" s="104"/>
      <c r="O1083" s="104"/>
      <c r="P1083" s="104"/>
      <c r="Q1083" s="104"/>
      <c r="R1083" s="104"/>
      <c r="S1083" s="104"/>
      <c r="T1083" s="104"/>
      <c r="U1083" s="104"/>
      <c r="V1083" s="104"/>
      <c r="W1083" s="104"/>
      <c r="X1083" s="104"/>
      <c r="Y1083" s="104"/>
      <c r="Z1083" s="104"/>
      <c r="AA1083" s="104"/>
      <c r="AB1083" s="104"/>
      <c r="AC1083" s="104"/>
      <c r="AD1083" s="104"/>
      <c r="AE1083" s="104"/>
      <c r="AF1083" s="104"/>
      <c r="AG1083" s="104"/>
      <c r="AH1083" s="104"/>
      <c r="AI1083" s="104"/>
      <c r="AJ1083" s="104"/>
      <c r="AK1083" s="104"/>
      <c r="AL1083" s="104"/>
      <c r="AM1083" s="104"/>
      <c r="AN1083" s="104"/>
      <c r="AO1083" s="104"/>
      <c r="AP1083" s="104"/>
      <c r="AQ1083" s="104"/>
      <c r="AR1083" s="104"/>
      <c r="AS1083" s="104"/>
      <c r="AT1083" s="104"/>
      <c r="AU1083" s="104"/>
      <c r="AV1083" s="104"/>
      <c r="AW1083" s="104"/>
      <c r="AX1083" s="104"/>
      <c r="AY1083" s="104"/>
      <c r="AZ1083" s="104"/>
      <c r="BA1083" s="104"/>
      <c r="BB1083" s="104"/>
      <c r="BC1083" s="104"/>
      <c r="BD1083" s="104"/>
      <c r="BE1083" s="104"/>
      <c r="BF1083" s="104"/>
      <c r="BG1083" s="104"/>
      <c r="BH1083" s="104"/>
      <c r="BI1083" s="104"/>
      <c r="BJ1083" s="104"/>
      <c r="BK1083" s="104"/>
      <c r="BL1083" s="104"/>
      <c r="BM1083" s="104"/>
      <c r="BN1083" s="104"/>
      <c r="BO1083" s="104"/>
      <c r="BP1083" s="104"/>
      <c r="BQ1083" s="104"/>
      <c r="BR1083" s="104"/>
      <c r="BS1083" s="104"/>
      <c r="BT1083" s="104"/>
      <c r="BU1083" s="104"/>
      <c r="BV1083" s="104"/>
      <c r="BW1083" s="104"/>
      <c r="BX1083" s="104"/>
      <c r="BY1083" s="104"/>
      <c r="BZ1083" s="104"/>
      <c r="CA1083" s="104"/>
      <c r="CB1083" s="104"/>
      <c r="CC1083" s="104"/>
      <c r="CD1083" s="104"/>
      <c r="CE1083" s="104"/>
      <c r="CF1083" s="104"/>
      <c r="CG1083" s="104"/>
      <c r="CH1083" s="104"/>
      <c r="CI1083" s="104"/>
      <c r="CJ1083" s="104"/>
      <c r="CK1083" s="104"/>
      <c r="CL1083" s="104"/>
      <c r="CM1083" s="104"/>
      <c r="CN1083" s="104"/>
      <c r="CO1083" s="104"/>
      <c r="CP1083" s="104"/>
      <c r="CQ1083" s="104"/>
      <c r="CR1083" s="104"/>
      <c r="CS1083" s="104"/>
      <c r="CT1083" s="104"/>
      <c r="CU1083" s="104"/>
      <c r="CV1083" s="104"/>
      <c r="CW1083" s="104"/>
      <c r="CX1083" s="104"/>
      <c r="CY1083" s="104"/>
      <c r="CZ1083" s="104"/>
      <c r="DA1083" s="104"/>
      <c r="DB1083" s="104"/>
      <c r="DC1083" s="104"/>
      <c r="DD1083" s="104"/>
      <c r="DE1083" s="104"/>
      <c r="DF1083" s="104"/>
      <c r="DG1083" s="104"/>
      <c r="DH1083" s="104"/>
      <c r="DI1083" s="104"/>
      <c r="DJ1083" s="104"/>
      <c r="DK1083" s="104"/>
      <c r="DL1083" s="104"/>
      <c r="DM1083" s="104"/>
      <c r="DN1083" s="104"/>
      <c r="DO1083" s="104"/>
      <c r="DP1083" s="104"/>
      <c r="DQ1083" s="104"/>
      <c r="DR1083" s="104"/>
      <c r="DS1083" s="104"/>
      <c r="DT1083" s="104"/>
      <c r="DU1083" s="104"/>
      <c r="DV1083" s="104"/>
      <c r="DW1083" s="104"/>
      <c r="DX1083" s="104"/>
      <c r="DY1083" s="104"/>
      <c r="DZ1083" s="104"/>
      <c r="EA1083" s="104"/>
      <c r="EB1083" s="104"/>
      <c r="EC1083" s="104"/>
      <c r="ED1083" s="104"/>
      <c r="EE1083" s="104"/>
      <c r="EF1083" s="104"/>
      <c r="EG1083" s="104"/>
      <c r="EH1083" s="104"/>
      <c r="EI1083" s="104"/>
      <c r="EJ1083" s="104"/>
      <c r="EK1083" s="104"/>
      <c r="EL1083" s="104"/>
      <c r="EM1083" s="104"/>
      <c r="EN1083" s="104"/>
      <c r="EO1083" s="104"/>
      <c r="EP1083" s="104"/>
      <c r="EQ1083" s="104"/>
      <c r="ER1083" s="104"/>
      <c r="ES1083" s="104"/>
      <c r="ET1083" s="104"/>
      <c r="EU1083" s="104"/>
      <c r="EV1083" s="104"/>
      <c r="EW1083" s="104"/>
      <c r="EX1083" s="104"/>
      <c r="EY1083" s="104"/>
      <c r="EZ1083" s="104"/>
      <c r="FA1083" s="104"/>
      <c r="FB1083" s="104"/>
      <c r="FC1083" s="104"/>
      <c r="FD1083" s="104"/>
      <c r="FE1083" s="104"/>
      <c r="FF1083" s="104"/>
      <c r="FG1083" s="104"/>
      <c r="FH1083" s="104"/>
      <c r="FI1083" s="104"/>
      <c r="FJ1083" s="104"/>
      <c r="FK1083" s="104"/>
      <c r="FL1083" s="104"/>
      <c r="FM1083" s="104"/>
      <c r="FN1083" s="104"/>
      <c r="FO1083" s="104"/>
      <c r="FP1083" s="104"/>
      <c r="FQ1083" s="104"/>
      <c r="FR1083" s="104"/>
      <c r="FS1083" s="104"/>
      <c r="FT1083" s="104"/>
      <c r="FU1083" s="104"/>
      <c r="FV1083" s="104"/>
      <c r="FW1083" s="104"/>
      <c r="FX1083" s="104"/>
      <c r="FY1083" s="104"/>
      <c r="FZ1083" s="104"/>
      <c r="GA1083" s="104"/>
      <c r="GB1083" s="104"/>
      <c r="GC1083" s="104"/>
      <c r="GD1083" s="104"/>
      <c r="GE1083" s="104"/>
      <c r="GF1083" s="104"/>
      <c r="GG1083" s="104"/>
      <c r="GH1083" s="104"/>
      <c r="GI1083" s="104"/>
      <c r="GJ1083" s="104"/>
      <c r="GK1083" s="104"/>
      <c r="GL1083" s="104"/>
      <c r="GM1083" s="104"/>
      <c r="GN1083" s="104"/>
      <c r="GO1083" s="104"/>
      <c r="GP1083" s="104"/>
      <c r="GQ1083" s="104"/>
      <c r="GR1083" s="104"/>
      <c r="GS1083" s="104"/>
      <c r="GT1083" s="104"/>
    </row>
    <row r="1084" spans="8:202" s="6" customFormat="1">
      <c r="H1084" s="104"/>
      <c r="I1084" s="104"/>
      <c r="J1084" s="104"/>
      <c r="K1084" s="104"/>
      <c r="L1084" s="104"/>
      <c r="M1084" s="104"/>
      <c r="N1084" s="104"/>
      <c r="O1084" s="104"/>
      <c r="P1084" s="104"/>
      <c r="Q1084" s="104"/>
      <c r="R1084" s="104"/>
      <c r="S1084" s="104"/>
      <c r="T1084" s="104"/>
      <c r="U1084" s="104"/>
      <c r="V1084" s="104"/>
      <c r="W1084" s="104"/>
      <c r="X1084" s="104"/>
      <c r="Y1084" s="104"/>
      <c r="Z1084" s="104"/>
      <c r="AA1084" s="104"/>
      <c r="AB1084" s="104"/>
      <c r="AC1084" s="104"/>
      <c r="AD1084" s="104"/>
      <c r="AE1084" s="104"/>
      <c r="AF1084" s="104"/>
      <c r="AG1084" s="104"/>
      <c r="AH1084" s="104"/>
      <c r="AI1084" s="104"/>
      <c r="AJ1084" s="104"/>
      <c r="AK1084" s="104"/>
      <c r="AL1084" s="104"/>
      <c r="AM1084" s="104"/>
      <c r="AN1084" s="104"/>
      <c r="AO1084" s="104"/>
      <c r="AP1084" s="104"/>
      <c r="AQ1084" s="104"/>
      <c r="AR1084" s="104"/>
      <c r="AS1084" s="104"/>
      <c r="AT1084" s="104"/>
      <c r="AU1084" s="104"/>
      <c r="AV1084" s="104"/>
      <c r="AW1084" s="104"/>
      <c r="AX1084" s="104"/>
      <c r="AY1084" s="104"/>
      <c r="AZ1084" s="104"/>
      <c r="BA1084" s="104"/>
      <c r="BB1084" s="104"/>
      <c r="BC1084" s="104"/>
      <c r="BD1084" s="104"/>
      <c r="BE1084" s="104"/>
      <c r="BF1084" s="104"/>
      <c r="BG1084" s="104"/>
      <c r="BH1084" s="104"/>
      <c r="BI1084" s="104"/>
      <c r="BJ1084" s="104"/>
      <c r="BK1084" s="104"/>
      <c r="BL1084" s="104"/>
      <c r="BM1084" s="104"/>
      <c r="BN1084" s="104"/>
      <c r="BO1084" s="104"/>
      <c r="BP1084" s="104"/>
      <c r="BQ1084" s="104"/>
      <c r="BR1084" s="104"/>
      <c r="BS1084" s="104"/>
      <c r="BT1084" s="104"/>
      <c r="BU1084" s="104"/>
      <c r="BV1084" s="104"/>
      <c r="BW1084" s="104"/>
      <c r="BX1084" s="104"/>
      <c r="BY1084" s="104"/>
      <c r="BZ1084" s="104"/>
      <c r="CA1084" s="104"/>
      <c r="CB1084" s="104"/>
      <c r="CC1084" s="104"/>
      <c r="CD1084" s="104"/>
      <c r="CE1084" s="104"/>
      <c r="CF1084" s="104"/>
      <c r="CG1084" s="104"/>
      <c r="CH1084" s="104"/>
      <c r="CI1084" s="104"/>
      <c r="CJ1084" s="104"/>
      <c r="CK1084" s="104"/>
      <c r="CL1084" s="104"/>
      <c r="CM1084" s="104"/>
      <c r="CN1084" s="104"/>
      <c r="CO1084" s="104"/>
      <c r="CP1084" s="104"/>
      <c r="CQ1084" s="104"/>
      <c r="CR1084" s="104"/>
      <c r="CS1084" s="104"/>
      <c r="CT1084" s="104"/>
      <c r="CU1084" s="104"/>
      <c r="CV1084" s="104"/>
      <c r="CW1084" s="104"/>
      <c r="CX1084" s="104"/>
      <c r="CY1084" s="104"/>
      <c r="CZ1084" s="104"/>
      <c r="DA1084" s="104"/>
      <c r="DB1084" s="104"/>
      <c r="DC1084" s="104"/>
      <c r="DD1084" s="104"/>
      <c r="DE1084" s="104"/>
      <c r="DF1084" s="104"/>
      <c r="DG1084" s="104"/>
      <c r="DH1084" s="104"/>
      <c r="DI1084" s="104"/>
      <c r="DJ1084" s="104"/>
      <c r="DK1084" s="104"/>
      <c r="DL1084" s="104"/>
      <c r="DM1084" s="104"/>
      <c r="DN1084" s="104"/>
      <c r="DO1084" s="104"/>
      <c r="DP1084" s="104"/>
      <c r="DQ1084" s="104"/>
      <c r="DR1084" s="104"/>
      <c r="DS1084" s="104"/>
      <c r="DT1084" s="104"/>
      <c r="DU1084" s="104"/>
      <c r="DV1084" s="104"/>
      <c r="DW1084" s="104"/>
      <c r="DX1084" s="104"/>
      <c r="DY1084" s="104"/>
      <c r="DZ1084" s="104"/>
      <c r="EA1084" s="104"/>
      <c r="EB1084" s="104"/>
      <c r="EC1084" s="104"/>
      <c r="ED1084" s="104"/>
      <c r="EE1084" s="104"/>
      <c r="EF1084" s="104"/>
      <c r="EG1084" s="104"/>
      <c r="EH1084" s="104"/>
      <c r="EI1084" s="104"/>
      <c r="EJ1084" s="104"/>
      <c r="EK1084" s="104"/>
      <c r="EL1084" s="104"/>
      <c r="EM1084" s="104"/>
      <c r="EN1084" s="104"/>
      <c r="EO1084" s="104"/>
      <c r="EP1084" s="104"/>
      <c r="EQ1084" s="104"/>
      <c r="ER1084" s="104"/>
      <c r="ES1084" s="104"/>
      <c r="ET1084" s="104"/>
      <c r="EU1084" s="104"/>
      <c r="EV1084" s="104"/>
      <c r="EW1084" s="104"/>
      <c r="EX1084" s="104"/>
      <c r="EY1084" s="104"/>
      <c r="EZ1084" s="104"/>
      <c r="FA1084" s="104"/>
      <c r="FB1084" s="104"/>
      <c r="FC1084" s="104"/>
      <c r="FD1084" s="104"/>
      <c r="FE1084" s="104"/>
      <c r="FF1084" s="104"/>
      <c r="FG1084" s="104"/>
      <c r="FH1084" s="104"/>
      <c r="FI1084" s="104"/>
      <c r="FJ1084" s="104"/>
      <c r="FK1084" s="104"/>
      <c r="FL1084" s="104"/>
      <c r="FM1084" s="104"/>
      <c r="FN1084" s="104"/>
      <c r="FO1084" s="104"/>
      <c r="FP1084" s="104"/>
      <c r="FQ1084" s="104"/>
      <c r="FR1084" s="104"/>
      <c r="FS1084" s="104"/>
      <c r="FT1084" s="104"/>
      <c r="FU1084" s="104"/>
      <c r="FV1084" s="104"/>
      <c r="FW1084" s="104"/>
      <c r="FX1084" s="104"/>
      <c r="FY1084" s="104"/>
      <c r="FZ1084" s="104"/>
      <c r="GA1084" s="104"/>
      <c r="GB1084" s="104"/>
      <c r="GC1084" s="104"/>
      <c r="GD1084" s="104"/>
      <c r="GE1084" s="104"/>
      <c r="GF1084" s="104"/>
      <c r="GG1084" s="104"/>
      <c r="GH1084" s="104"/>
      <c r="GI1084" s="104"/>
      <c r="GJ1084" s="104"/>
      <c r="GK1084" s="104"/>
      <c r="GL1084" s="104"/>
      <c r="GM1084" s="104"/>
      <c r="GN1084" s="104"/>
      <c r="GO1084" s="104"/>
      <c r="GP1084" s="104"/>
      <c r="GQ1084" s="104"/>
      <c r="GR1084" s="104"/>
      <c r="GS1084" s="104"/>
      <c r="GT1084" s="104"/>
    </row>
    <row r="1085" spans="8:202" s="6" customFormat="1">
      <c r="H1085" s="104"/>
      <c r="I1085" s="104"/>
      <c r="J1085" s="104"/>
      <c r="K1085" s="104"/>
      <c r="L1085" s="104"/>
      <c r="M1085" s="104"/>
      <c r="N1085" s="104"/>
      <c r="O1085" s="104"/>
      <c r="P1085" s="104"/>
      <c r="Q1085" s="104"/>
      <c r="R1085" s="104"/>
      <c r="S1085" s="104"/>
      <c r="T1085" s="104"/>
      <c r="U1085" s="104"/>
      <c r="V1085" s="104"/>
      <c r="W1085" s="104"/>
      <c r="X1085" s="104"/>
      <c r="Y1085" s="104"/>
      <c r="Z1085" s="104"/>
      <c r="AA1085" s="104"/>
      <c r="AB1085" s="104"/>
      <c r="AC1085" s="104"/>
      <c r="AD1085" s="104"/>
      <c r="AE1085" s="104"/>
      <c r="AF1085" s="104"/>
      <c r="AG1085" s="104"/>
      <c r="AH1085" s="104"/>
      <c r="AI1085" s="104"/>
      <c r="AJ1085" s="104"/>
      <c r="AK1085" s="104"/>
      <c r="AL1085" s="104"/>
      <c r="AM1085" s="104"/>
      <c r="AN1085" s="104"/>
      <c r="AO1085" s="104"/>
      <c r="AP1085" s="104"/>
      <c r="AQ1085" s="104"/>
      <c r="AR1085" s="104"/>
      <c r="AS1085" s="104"/>
      <c r="AT1085" s="104"/>
      <c r="AU1085" s="104"/>
      <c r="AV1085" s="104"/>
      <c r="AW1085" s="104"/>
      <c r="AX1085" s="104"/>
      <c r="AY1085" s="104"/>
      <c r="AZ1085" s="104"/>
      <c r="BA1085" s="104"/>
      <c r="BB1085" s="104"/>
      <c r="BC1085" s="104"/>
      <c r="BD1085" s="104"/>
      <c r="BE1085" s="104"/>
      <c r="BF1085" s="104"/>
      <c r="BG1085" s="104"/>
      <c r="BH1085" s="104"/>
      <c r="BI1085" s="104"/>
      <c r="BJ1085" s="104"/>
      <c r="BK1085" s="104"/>
      <c r="BL1085" s="104"/>
      <c r="BM1085" s="104"/>
      <c r="BN1085" s="104"/>
      <c r="BO1085" s="104"/>
      <c r="BP1085" s="104"/>
      <c r="BQ1085" s="104"/>
      <c r="BR1085" s="104"/>
      <c r="BS1085" s="104"/>
      <c r="BT1085" s="104"/>
      <c r="BU1085" s="104"/>
      <c r="BV1085" s="104"/>
      <c r="BW1085" s="104"/>
      <c r="BX1085" s="104"/>
      <c r="BY1085" s="104"/>
      <c r="BZ1085" s="104"/>
      <c r="CA1085" s="104"/>
      <c r="CB1085" s="104"/>
      <c r="CC1085" s="104"/>
      <c r="CD1085" s="104"/>
      <c r="CE1085" s="104"/>
      <c r="CF1085" s="104"/>
      <c r="CG1085" s="104"/>
      <c r="CH1085" s="104"/>
      <c r="CI1085" s="104"/>
      <c r="CJ1085" s="104"/>
      <c r="CK1085" s="104"/>
      <c r="CL1085" s="104"/>
      <c r="CM1085" s="104"/>
      <c r="CN1085" s="104"/>
      <c r="CO1085" s="104"/>
      <c r="CP1085" s="104"/>
      <c r="CQ1085" s="104"/>
      <c r="CR1085" s="104"/>
      <c r="CS1085" s="104"/>
      <c r="CT1085" s="104"/>
      <c r="CU1085" s="104"/>
      <c r="CV1085" s="104"/>
      <c r="CW1085" s="104"/>
      <c r="CX1085" s="104"/>
      <c r="CY1085" s="104"/>
      <c r="CZ1085" s="104"/>
      <c r="DA1085" s="104"/>
      <c r="DB1085" s="104"/>
      <c r="DC1085" s="104"/>
      <c r="DD1085" s="104"/>
      <c r="DE1085" s="104"/>
      <c r="DF1085" s="104"/>
      <c r="DG1085" s="104"/>
      <c r="DH1085" s="104"/>
      <c r="DI1085" s="104"/>
      <c r="DJ1085" s="104"/>
      <c r="DK1085" s="104"/>
      <c r="DL1085" s="104"/>
      <c r="DM1085" s="104"/>
      <c r="DN1085" s="104"/>
      <c r="DO1085" s="104"/>
      <c r="DP1085" s="104"/>
      <c r="DQ1085" s="104"/>
      <c r="DR1085" s="104"/>
      <c r="DS1085" s="104"/>
      <c r="DT1085" s="104"/>
      <c r="DU1085" s="104"/>
      <c r="DV1085" s="104"/>
      <c r="DW1085" s="104"/>
      <c r="DX1085" s="104"/>
      <c r="DY1085" s="104"/>
      <c r="DZ1085" s="104"/>
      <c r="EA1085" s="104"/>
      <c r="EB1085" s="104"/>
      <c r="EC1085" s="104"/>
      <c r="ED1085" s="104"/>
      <c r="EE1085" s="104"/>
      <c r="EF1085" s="104"/>
      <c r="EG1085" s="104"/>
      <c r="EH1085" s="104"/>
      <c r="EI1085" s="104"/>
      <c r="EJ1085" s="104"/>
      <c r="EK1085" s="104"/>
      <c r="EL1085" s="104"/>
      <c r="EM1085" s="104"/>
      <c r="EN1085" s="104"/>
      <c r="EO1085" s="104"/>
      <c r="EP1085" s="104"/>
      <c r="EQ1085" s="104"/>
      <c r="ER1085" s="104"/>
      <c r="ES1085" s="104"/>
      <c r="ET1085" s="104"/>
      <c r="EU1085" s="104"/>
      <c r="EV1085" s="104"/>
      <c r="EW1085" s="104"/>
      <c r="EX1085" s="104"/>
      <c r="EY1085" s="104"/>
      <c r="EZ1085" s="104"/>
      <c r="FA1085" s="104"/>
      <c r="FB1085" s="104"/>
      <c r="FC1085" s="104"/>
      <c r="FD1085" s="104"/>
      <c r="FE1085" s="104"/>
      <c r="FF1085" s="104"/>
      <c r="FG1085" s="104"/>
      <c r="FH1085" s="104"/>
      <c r="FI1085" s="104"/>
      <c r="FJ1085" s="104"/>
      <c r="FK1085" s="104"/>
      <c r="FL1085" s="104"/>
      <c r="FM1085" s="104"/>
      <c r="FN1085" s="104"/>
      <c r="FO1085" s="104"/>
      <c r="FP1085" s="104"/>
      <c r="FQ1085" s="104"/>
      <c r="FR1085" s="104"/>
      <c r="FS1085" s="104"/>
      <c r="FT1085" s="104"/>
      <c r="FU1085" s="104"/>
      <c r="FV1085" s="104"/>
      <c r="FW1085" s="104"/>
      <c r="FX1085" s="104"/>
      <c r="FY1085" s="104"/>
      <c r="FZ1085" s="104"/>
      <c r="GA1085" s="104"/>
      <c r="GB1085" s="104"/>
      <c r="GC1085" s="104"/>
      <c r="GD1085" s="104"/>
      <c r="GE1085" s="104"/>
      <c r="GF1085" s="104"/>
      <c r="GG1085" s="104"/>
      <c r="GH1085" s="104"/>
      <c r="GI1085" s="104"/>
      <c r="GJ1085" s="104"/>
      <c r="GK1085" s="104"/>
      <c r="GL1085" s="104"/>
      <c r="GM1085" s="104"/>
      <c r="GN1085" s="104"/>
      <c r="GO1085" s="104"/>
      <c r="GP1085" s="104"/>
      <c r="GQ1085" s="104"/>
      <c r="GR1085" s="104"/>
      <c r="GS1085" s="104"/>
      <c r="GT1085" s="104"/>
    </row>
    <row r="1086" spans="8:202" s="6" customFormat="1">
      <c r="H1086" s="104"/>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G1086" s="104"/>
      <c r="AH1086" s="104"/>
      <c r="AI1086" s="104"/>
      <c r="AJ1086" s="104"/>
      <c r="AK1086" s="104"/>
      <c r="AL1086" s="104"/>
      <c r="AM1086" s="104"/>
      <c r="AN1086" s="104"/>
      <c r="AO1086" s="104"/>
      <c r="AP1086" s="104"/>
      <c r="AQ1086" s="104"/>
      <c r="AR1086" s="104"/>
      <c r="AS1086" s="104"/>
      <c r="AT1086" s="104"/>
      <c r="AU1086" s="104"/>
      <c r="AV1086" s="104"/>
      <c r="AW1086" s="104"/>
      <c r="AX1086" s="104"/>
      <c r="AY1086" s="104"/>
      <c r="AZ1086" s="104"/>
      <c r="BA1086" s="104"/>
      <c r="BB1086" s="104"/>
      <c r="BC1086" s="104"/>
      <c r="BD1086" s="104"/>
      <c r="BE1086" s="104"/>
      <c r="BF1086" s="104"/>
      <c r="BG1086" s="104"/>
      <c r="BH1086" s="104"/>
      <c r="BI1086" s="104"/>
      <c r="BJ1086" s="104"/>
      <c r="BK1086" s="104"/>
      <c r="BL1086" s="104"/>
      <c r="BM1086" s="104"/>
      <c r="BN1086" s="104"/>
      <c r="BO1086" s="104"/>
      <c r="BP1086" s="104"/>
      <c r="BQ1086" s="104"/>
      <c r="BR1086" s="104"/>
      <c r="BS1086" s="104"/>
      <c r="BT1086" s="104"/>
      <c r="BU1086" s="104"/>
      <c r="BV1086" s="104"/>
      <c r="BW1086" s="104"/>
      <c r="BX1086" s="104"/>
      <c r="BY1086" s="104"/>
      <c r="BZ1086" s="104"/>
      <c r="CA1086" s="104"/>
      <c r="CB1086" s="104"/>
      <c r="CC1086" s="104"/>
      <c r="CD1086" s="104"/>
      <c r="CE1086" s="104"/>
      <c r="CF1086" s="104"/>
      <c r="CG1086" s="104"/>
      <c r="CH1086" s="104"/>
      <c r="CI1086" s="104"/>
      <c r="CJ1086" s="104"/>
      <c r="CK1086" s="104"/>
      <c r="CL1086" s="104"/>
      <c r="CM1086" s="104"/>
      <c r="CN1086" s="104"/>
      <c r="CO1086" s="104"/>
      <c r="CP1086" s="104"/>
      <c r="CQ1086" s="104"/>
      <c r="CR1086" s="104"/>
      <c r="CS1086" s="104"/>
      <c r="CT1086" s="104"/>
      <c r="CU1086" s="104"/>
      <c r="CV1086" s="104"/>
      <c r="CW1086" s="104"/>
      <c r="CX1086" s="104"/>
      <c r="CY1086" s="104"/>
      <c r="CZ1086" s="104"/>
      <c r="DA1086" s="104"/>
      <c r="DB1086" s="104"/>
      <c r="DC1086" s="104"/>
      <c r="DD1086" s="104"/>
      <c r="DE1086" s="104"/>
      <c r="DF1086" s="104"/>
      <c r="DG1086" s="104"/>
      <c r="DH1086" s="104"/>
      <c r="DI1086" s="104"/>
      <c r="DJ1086" s="104"/>
      <c r="DK1086" s="104"/>
      <c r="DL1086" s="104"/>
      <c r="DM1086" s="104"/>
      <c r="DN1086" s="104"/>
      <c r="DO1086" s="104"/>
      <c r="DP1086" s="104"/>
      <c r="DQ1086" s="104"/>
      <c r="DR1086" s="104"/>
      <c r="DS1086" s="104"/>
      <c r="DT1086" s="104"/>
      <c r="DU1086" s="104"/>
      <c r="DV1086" s="104"/>
      <c r="DW1086" s="104"/>
      <c r="DX1086" s="104"/>
      <c r="DY1086" s="104"/>
      <c r="DZ1086" s="104"/>
      <c r="EA1086" s="104"/>
      <c r="EB1086" s="104"/>
      <c r="EC1086" s="104"/>
      <c r="ED1086" s="104"/>
      <c r="EE1086" s="104"/>
      <c r="EF1086" s="104"/>
      <c r="EG1086" s="104"/>
      <c r="EH1086" s="104"/>
      <c r="EI1086" s="104"/>
      <c r="EJ1086" s="104"/>
      <c r="EK1086" s="104"/>
      <c r="EL1086" s="104"/>
      <c r="EM1086" s="104"/>
      <c r="EN1086" s="104"/>
      <c r="EO1086" s="104"/>
      <c r="EP1086" s="104"/>
      <c r="EQ1086" s="104"/>
      <c r="ER1086" s="104"/>
      <c r="ES1086" s="104"/>
      <c r="ET1086" s="104"/>
      <c r="EU1086" s="104"/>
      <c r="EV1086" s="104"/>
      <c r="EW1086" s="104"/>
      <c r="EX1086" s="104"/>
      <c r="EY1086" s="104"/>
      <c r="EZ1086" s="104"/>
      <c r="FA1086" s="104"/>
      <c r="FB1086" s="104"/>
      <c r="FC1086" s="104"/>
      <c r="FD1086" s="104"/>
      <c r="FE1086" s="104"/>
      <c r="FF1086" s="104"/>
      <c r="FG1086" s="104"/>
      <c r="FH1086" s="104"/>
      <c r="FI1086" s="104"/>
      <c r="FJ1086" s="104"/>
      <c r="FK1086" s="104"/>
      <c r="FL1086" s="104"/>
      <c r="FM1086" s="104"/>
      <c r="FN1086" s="104"/>
      <c r="FO1086" s="104"/>
      <c r="FP1086" s="104"/>
      <c r="FQ1086" s="104"/>
      <c r="FR1086" s="104"/>
      <c r="FS1086" s="104"/>
      <c r="FT1086" s="104"/>
      <c r="FU1086" s="104"/>
      <c r="FV1086" s="104"/>
      <c r="FW1086" s="104"/>
      <c r="FX1086" s="104"/>
      <c r="FY1086" s="104"/>
      <c r="FZ1086" s="104"/>
      <c r="GA1086" s="104"/>
      <c r="GB1086" s="104"/>
      <c r="GC1086" s="104"/>
      <c r="GD1086" s="104"/>
      <c r="GE1086" s="104"/>
      <c r="GF1086" s="104"/>
      <c r="GG1086" s="104"/>
      <c r="GH1086" s="104"/>
      <c r="GI1086" s="104"/>
      <c r="GJ1086" s="104"/>
      <c r="GK1086" s="104"/>
      <c r="GL1086" s="104"/>
      <c r="GM1086" s="104"/>
      <c r="GN1086" s="104"/>
      <c r="GO1086" s="104"/>
      <c r="GP1086" s="104"/>
      <c r="GQ1086" s="104"/>
      <c r="GR1086" s="104"/>
      <c r="GS1086" s="104"/>
      <c r="GT1086" s="104"/>
    </row>
    <row r="1087" spans="8:202" s="6" customFormat="1">
      <c r="H1087" s="104"/>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G1087" s="104"/>
      <c r="AH1087" s="104"/>
      <c r="AI1087" s="104"/>
      <c r="AJ1087" s="104"/>
      <c r="AK1087" s="104"/>
      <c r="AL1087" s="104"/>
      <c r="AM1087" s="104"/>
      <c r="AN1087" s="104"/>
      <c r="AO1087" s="104"/>
      <c r="AP1087" s="104"/>
      <c r="AQ1087" s="104"/>
      <c r="AR1087" s="104"/>
      <c r="AS1087" s="104"/>
      <c r="AT1087" s="104"/>
      <c r="AU1087" s="104"/>
      <c r="AV1087" s="104"/>
      <c r="AW1087" s="104"/>
      <c r="AX1087" s="104"/>
      <c r="AY1087" s="104"/>
      <c r="AZ1087" s="104"/>
      <c r="BA1087" s="104"/>
      <c r="BB1087" s="104"/>
      <c r="BC1087" s="104"/>
      <c r="BD1087" s="104"/>
      <c r="BE1087" s="104"/>
      <c r="BF1087" s="104"/>
      <c r="BG1087" s="104"/>
      <c r="BH1087" s="104"/>
      <c r="BI1087" s="104"/>
      <c r="BJ1087" s="104"/>
      <c r="BK1087" s="104"/>
      <c r="BL1087" s="104"/>
      <c r="BM1087" s="104"/>
      <c r="BN1087" s="104"/>
      <c r="BO1087" s="104"/>
      <c r="BP1087" s="104"/>
      <c r="BQ1087" s="104"/>
      <c r="BR1087" s="104"/>
      <c r="BS1087" s="104"/>
      <c r="BT1087" s="104"/>
      <c r="BU1087" s="104"/>
      <c r="BV1087" s="104"/>
      <c r="BW1087" s="104"/>
      <c r="BX1087" s="104"/>
      <c r="BY1087" s="104"/>
      <c r="BZ1087" s="104"/>
      <c r="CA1087" s="104"/>
      <c r="CB1087" s="104"/>
      <c r="CC1087" s="104"/>
      <c r="CD1087" s="104"/>
      <c r="CE1087" s="104"/>
      <c r="CF1087" s="104"/>
      <c r="CG1087" s="104"/>
      <c r="CH1087" s="104"/>
      <c r="CI1087" s="104"/>
      <c r="CJ1087" s="104"/>
      <c r="CK1087" s="104"/>
      <c r="CL1087" s="104"/>
      <c r="CM1087" s="104"/>
      <c r="CN1087" s="104"/>
      <c r="CO1087" s="104"/>
      <c r="CP1087" s="104"/>
      <c r="CQ1087" s="104"/>
      <c r="CR1087" s="104"/>
      <c r="CS1087" s="104"/>
      <c r="CT1087" s="104"/>
      <c r="CU1087" s="104"/>
      <c r="CV1087" s="104"/>
      <c r="CW1087" s="104"/>
      <c r="CX1087" s="104"/>
      <c r="CY1087" s="104"/>
      <c r="CZ1087" s="104"/>
      <c r="DA1087" s="104"/>
      <c r="DB1087" s="104"/>
      <c r="DC1087" s="104"/>
      <c r="DD1087" s="104"/>
      <c r="DE1087" s="104"/>
      <c r="DF1087" s="104"/>
      <c r="DG1087" s="104"/>
      <c r="DH1087" s="104"/>
      <c r="DI1087" s="104"/>
      <c r="DJ1087" s="104"/>
      <c r="DK1087" s="104"/>
      <c r="DL1087" s="104"/>
      <c r="DM1087" s="104"/>
      <c r="DN1087" s="104"/>
      <c r="DO1087" s="104"/>
      <c r="DP1087" s="104"/>
      <c r="DQ1087" s="104"/>
      <c r="DR1087" s="104"/>
      <c r="DS1087" s="104"/>
      <c r="DT1087" s="104"/>
      <c r="DU1087" s="104"/>
      <c r="DV1087" s="104"/>
      <c r="DW1087" s="104"/>
      <c r="DX1087" s="104"/>
      <c r="DY1087" s="104"/>
      <c r="DZ1087" s="104"/>
      <c r="EA1087" s="104"/>
      <c r="EB1087" s="104"/>
      <c r="EC1087" s="104"/>
      <c r="ED1087" s="104"/>
      <c r="EE1087" s="104"/>
      <c r="EF1087" s="104"/>
      <c r="EG1087" s="104"/>
      <c r="EH1087" s="104"/>
      <c r="EI1087" s="104"/>
      <c r="EJ1087" s="104"/>
      <c r="EK1087" s="104"/>
      <c r="EL1087" s="104"/>
      <c r="EM1087" s="104"/>
      <c r="EN1087" s="104"/>
      <c r="EO1087" s="104"/>
      <c r="EP1087" s="104"/>
      <c r="EQ1087" s="104"/>
      <c r="ER1087" s="104"/>
      <c r="ES1087" s="104"/>
      <c r="ET1087" s="104"/>
      <c r="EU1087" s="104"/>
      <c r="EV1087" s="104"/>
      <c r="EW1087" s="104"/>
      <c r="EX1087" s="104"/>
      <c r="EY1087" s="104"/>
      <c r="EZ1087" s="104"/>
      <c r="FA1087" s="104"/>
      <c r="FB1087" s="104"/>
      <c r="FC1087" s="104"/>
      <c r="FD1087" s="104"/>
      <c r="FE1087" s="104"/>
      <c r="FF1087" s="104"/>
      <c r="FG1087" s="104"/>
      <c r="FH1087" s="104"/>
      <c r="FI1087" s="104"/>
      <c r="FJ1087" s="104"/>
      <c r="FK1087" s="104"/>
      <c r="FL1087" s="104"/>
      <c r="FM1087" s="104"/>
      <c r="FN1087" s="104"/>
      <c r="FO1087" s="104"/>
      <c r="FP1087" s="104"/>
      <c r="FQ1087" s="104"/>
      <c r="FR1087" s="104"/>
      <c r="FS1087" s="104"/>
      <c r="FT1087" s="104"/>
      <c r="FU1087" s="104"/>
      <c r="FV1087" s="104"/>
      <c r="FW1087" s="104"/>
      <c r="FX1087" s="104"/>
      <c r="FY1087" s="104"/>
      <c r="FZ1087" s="104"/>
      <c r="GA1087" s="104"/>
      <c r="GB1087" s="104"/>
      <c r="GC1087" s="104"/>
      <c r="GD1087" s="104"/>
      <c r="GE1087" s="104"/>
      <c r="GF1087" s="104"/>
      <c r="GG1087" s="104"/>
      <c r="GH1087" s="104"/>
      <c r="GI1087" s="104"/>
      <c r="GJ1087" s="104"/>
      <c r="GK1087" s="104"/>
      <c r="GL1087" s="104"/>
      <c r="GM1087" s="104"/>
      <c r="GN1087" s="104"/>
      <c r="GO1087" s="104"/>
      <c r="GP1087" s="104"/>
      <c r="GQ1087" s="104"/>
      <c r="GR1087" s="104"/>
      <c r="GS1087" s="104"/>
      <c r="GT1087" s="104"/>
    </row>
    <row r="1088" spans="8:202" s="6" customFormat="1">
      <c r="H1088" s="104"/>
      <c r="I1088" s="104"/>
      <c r="J1088" s="104"/>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4"/>
      <c r="AN1088" s="104"/>
      <c r="AO1088" s="104"/>
      <c r="AP1088" s="104"/>
      <c r="AQ1088" s="104"/>
      <c r="AR1088" s="104"/>
      <c r="AS1088" s="104"/>
      <c r="AT1088" s="104"/>
      <c r="AU1088" s="104"/>
      <c r="AV1088" s="104"/>
      <c r="AW1088" s="104"/>
      <c r="AX1088" s="104"/>
      <c r="AY1088" s="104"/>
      <c r="AZ1088" s="104"/>
      <c r="BA1088" s="104"/>
      <c r="BB1088" s="104"/>
      <c r="BC1088" s="104"/>
      <c r="BD1088" s="104"/>
      <c r="BE1088" s="104"/>
      <c r="BF1088" s="104"/>
      <c r="BG1088" s="104"/>
      <c r="BH1088" s="104"/>
      <c r="BI1088" s="104"/>
      <c r="BJ1088" s="104"/>
      <c r="BK1088" s="104"/>
      <c r="BL1088" s="104"/>
      <c r="BM1088" s="104"/>
      <c r="BN1088" s="104"/>
      <c r="BO1088" s="104"/>
      <c r="BP1088" s="104"/>
      <c r="BQ1088" s="104"/>
      <c r="BR1088" s="104"/>
      <c r="BS1088" s="104"/>
      <c r="BT1088" s="104"/>
      <c r="BU1088" s="104"/>
      <c r="BV1088" s="104"/>
      <c r="BW1088" s="104"/>
      <c r="BX1088" s="104"/>
      <c r="BY1088" s="104"/>
      <c r="BZ1088" s="104"/>
      <c r="CA1088" s="104"/>
      <c r="CB1088" s="104"/>
      <c r="CC1088" s="104"/>
      <c r="CD1088" s="104"/>
      <c r="CE1088" s="104"/>
      <c r="CF1088" s="104"/>
      <c r="CG1088" s="104"/>
      <c r="CH1088" s="104"/>
      <c r="CI1088" s="104"/>
      <c r="CJ1088" s="104"/>
      <c r="CK1088" s="104"/>
      <c r="CL1088" s="104"/>
      <c r="CM1088" s="104"/>
      <c r="CN1088" s="104"/>
      <c r="CO1088" s="104"/>
      <c r="CP1088" s="104"/>
      <c r="CQ1088" s="104"/>
      <c r="CR1088" s="104"/>
      <c r="CS1088" s="104"/>
      <c r="CT1088" s="104"/>
      <c r="CU1088" s="104"/>
      <c r="CV1088" s="104"/>
      <c r="CW1088" s="104"/>
      <c r="CX1088" s="104"/>
      <c r="CY1088" s="104"/>
      <c r="CZ1088" s="104"/>
      <c r="DA1088" s="104"/>
      <c r="DB1088" s="104"/>
      <c r="DC1088" s="104"/>
      <c r="DD1088" s="104"/>
      <c r="DE1088" s="104"/>
      <c r="DF1088" s="104"/>
      <c r="DG1088" s="104"/>
      <c r="DH1088" s="104"/>
      <c r="DI1088" s="104"/>
      <c r="DJ1088" s="104"/>
      <c r="DK1088" s="104"/>
      <c r="DL1088" s="104"/>
      <c r="DM1088" s="104"/>
      <c r="DN1088" s="104"/>
      <c r="DO1088" s="104"/>
      <c r="DP1088" s="104"/>
      <c r="DQ1088" s="104"/>
      <c r="DR1088" s="104"/>
      <c r="DS1088" s="104"/>
      <c r="DT1088" s="104"/>
      <c r="DU1088" s="104"/>
      <c r="DV1088" s="104"/>
      <c r="DW1088" s="104"/>
      <c r="DX1088" s="104"/>
      <c r="DY1088" s="104"/>
      <c r="DZ1088" s="104"/>
      <c r="EA1088" s="104"/>
      <c r="EB1088" s="104"/>
      <c r="EC1088" s="104"/>
      <c r="ED1088" s="104"/>
      <c r="EE1088" s="104"/>
      <c r="EF1088" s="104"/>
      <c r="EG1088" s="104"/>
      <c r="EH1088" s="104"/>
      <c r="EI1088" s="104"/>
      <c r="EJ1088" s="104"/>
      <c r="EK1088" s="104"/>
      <c r="EL1088" s="104"/>
      <c r="EM1088" s="104"/>
      <c r="EN1088" s="104"/>
      <c r="EO1088" s="104"/>
      <c r="EP1088" s="104"/>
      <c r="EQ1088" s="104"/>
      <c r="ER1088" s="104"/>
      <c r="ES1088" s="104"/>
      <c r="ET1088" s="104"/>
      <c r="EU1088" s="104"/>
      <c r="EV1088" s="104"/>
      <c r="EW1088" s="104"/>
      <c r="EX1088" s="104"/>
      <c r="EY1088" s="104"/>
      <c r="EZ1088" s="104"/>
      <c r="FA1088" s="104"/>
      <c r="FB1088" s="104"/>
      <c r="FC1088" s="104"/>
      <c r="FD1088" s="104"/>
      <c r="FE1088" s="104"/>
      <c r="FF1088" s="104"/>
      <c r="FG1088" s="104"/>
      <c r="FH1088" s="104"/>
      <c r="FI1088" s="104"/>
      <c r="FJ1088" s="104"/>
      <c r="FK1088" s="104"/>
      <c r="FL1088" s="104"/>
      <c r="FM1088" s="104"/>
      <c r="FN1088" s="104"/>
      <c r="FO1088" s="104"/>
      <c r="FP1088" s="104"/>
      <c r="FQ1088" s="104"/>
      <c r="FR1088" s="104"/>
      <c r="FS1088" s="104"/>
      <c r="FT1088" s="104"/>
      <c r="FU1088" s="104"/>
      <c r="FV1088" s="104"/>
      <c r="FW1088" s="104"/>
      <c r="FX1088" s="104"/>
      <c r="FY1088" s="104"/>
      <c r="FZ1088" s="104"/>
      <c r="GA1088" s="104"/>
      <c r="GB1088" s="104"/>
      <c r="GC1088" s="104"/>
      <c r="GD1088" s="104"/>
      <c r="GE1088" s="104"/>
      <c r="GF1088" s="104"/>
      <c r="GG1088" s="104"/>
      <c r="GH1088" s="104"/>
      <c r="GI1088" s="104"/>
      <c r="GJ1088" s="104"/>
      <c r="GK1088" s="104"/>
      <c r="GL1088" s="104"/>
      <c r="GM1088" s="104"/>
      <c r="GN1088" s="104"/>
      <c r="GO1088" s="104"/>
      <c r="GP1088" s="104"/>
      <c r="GQ1088" s="104"/>
      <c r="GR1088" s="104"/>
      <c r="GS1088" s="104"/>
      <c r="GT1088" s="104"/>
    </row>
    <row r="1089" spans="8:202" s="6" customFormat="1">
      <c r="H1089" s="104"/>
      <c r="I1089" s="104"/>
      <c r="J1089" s="104"/>
      <c r="K1089" s="104"/>
      <c r="L1089" s="104"/>
      <c r="M1089" s="104"/>
      <c r="N1089" s="104"/>
      <c r="O1089" s="104"/>
      <c r="P1089" s="104"/>
      <c r="Q1089" s="104"/>
      <c r="R1089" s="104"/>
      <c r="S1089" s="104"/>
      <c r="T1089" s="104"/>
      <c r="U1089" s="104"/>
      <c r="V1089" s="104"/>
      <c r="W1089" s="104"/>
      <c r="X1089" s="104"/>
      <c r="Y1089" s="104"/>
      <c r="Z1089" s="104"/>
      <c r="AA1089" s="104"/>
      <c r="AB1089" s="104"/>
      <c r="AC1089" s="104"/>
      <c r="AD1089" s="104"/>
      <c r="AE1089" s="104"/>
      <c r="AF1089" s="104"/>
      <c r="AG1089" s="104"/>
      <c r="AH1089" s="104"/>
      <c r="AI1089" s="104"/>
      <c r="AJ1089" s="104"/>
      <c r="AK1089" s="104"/>
      <c r="AL1089" s="104"/>
      <c r="AM1089" s="104"/>
      <c r="AN1089" s="104"/>
      <c r="AO1089" s="104"/>
      <c r="AP1089" s="104"/>
      <c r="AQ1089" s="104"/>
      <c r="AR1089" s="104"/>
      <c r="AS1089" s="104"/>
      <c r="AT1089" s="104"/>
      <c r="AU1089" s="104"/>
      <c r="AV1089" s="104"/>
      <c r="AW1089" s="104"/>
      <c r="AX1089" s="104"/>
      <c r="AY1089" s="104"/>
      <c r="AZ1089" s="104"/>
      <c r="BA1089" s="104"/>
      <c r="BB1089" s="104"/>
      <c r="BC1089" s="104"/>
      <c r="BD1089" s="104"/>
      <c r="BE1089" s="104"/>
      <c r="BF1089" s="104"/>
      <c r="BG1089" s="104"/>
      <c r="BH1089" s="104"/>
      <c r="BI1089" s="104"/>
      <c r="BJ1089" s="104"/>
      <c r="BK1089" s="104"/>
      <c r="BL1089" s="104"/>
      <c r="BM1089" s="104"/>
      <c r="BN1089" s="104"/>
      <c r="BO1089" s="104"/>
      <c r="BP1089" s="104"/>
      <c r="BQ1089" s="104"/>
      <c r="BR1089" s="104"/>
      <c r="BS1089" s="104"/>
      <c r="BT1089" s="104"/>
      <c r="BU1089" s="104"/>
      <c r="BV1089" s="104"/>
      <c r="BW1089" s="104"/>
      <c r="BX1089" s="104"/>
      <c r="BY1089" s="104"/>
      <c r="BZ1089" s="104"/>
      <c r="CA1089" s="104"/>
      <c r="CB1089" s="104"/>
      <c r="CC1089" s="104"/>
      <c r="CD1089" s="104"/>
      <c r="CE1089" s="104"/>
      <c r="CF1089" s="104"/>
      <c r="CG1089" s="104"/>
      <c r="CH1089" s="104"/>
      <c r="CI1089" s="104"/>
      <c r="CJ1089" s="104"/>
      <c r="CK1089" s="104"/>
      <c r="CL1089" s="104"/>
      <c r="CM1089" s="104"/>
      <c r="CN1089" s="104"/>
      <c r="CO1089" s="104"/>
      <c r="CP1089" s="104"/>
      <c r="CQ1089" s="104"/>
      <c r="CR1089" s="104"/>
      <c r="CS1089" s="104"/>
      <c r="CT1089" s="104"/>
      <c r="CU1089" s="104"/>
      <c r="CV1089" s="104"/>
      <c r="CW1089" s="104"/>
      <c r="CX1089" s="104"/>
      <c r="CY1089" s="104"/>
      <c r="CZ1089" s="104"/>
      <c r="DA1089" s="104"/>
      <c r="DB1089" s="104"/>
      <c r="DC1089" s="104"/>
      <c r="DD1089" s="104"/>
      <c r="DE1089" s="104"/>
      <c r="DF1089" s="104"/>
      <c r="DG1089" s="104"/>
      <c r="DH1089" s="104"/>
      <c r="DI1089" s="104"/>
      <c r="DJ1089" s="104"/>
      <c r="DK1089" s="104"/>
      <c r="DL1089" s="104"/>
      <c r="DM1089" s="104"/>
      <c r="DN1089" s="104"/>
      <c r="DO1089" s="104"/>
      <c r="DP1089" s="104"/>
      <c r="DQ1089" s="104"/>
      <c r="DR1089" s="104"/>
      <c r="DS1089" s="104"/>
      <c r="DT1089" s="104"/>
      <c r="DU1089" s="104"/>
      <c r="DV1089" s="104"/>
      <c r="DW1089" s="104"/>
      <c r="DX1089" s="104"/>
      <c r="DY1089" s="104"/>
      <c r="DZ1089" s="104"/>
      <c r="EA1089" s="104"/>
      <c r="EB1089" s="104"/>
      <c r="EC1089" s="104"/>
      <c r="ED1089" s="104"/>
      <c r="EE1089" s="104"/>
      <c r="EF1089" s="104"/>
      <c r="EG1089" s="104"/>
      <c r="EH1089" s="104"/>
      <c r="EI1089" s="104"/>
      <c r="EJ1089" s="104"/>
      <c r="EK1089" s="104"/>
      <c r="EL1089" s="104"/>
      <c r="EM1089" s="104"/>
      <c r="EN1089" s="104"/>
      <c r="EO1089" s="104"/>
      <c r="EP1089" s="104"/>
      <c r="EQ1089" s="104"/>
      <c r="ER1089" s="104"/>
      <c r="ES1089" s="104"/>
      <c r="ET1089" s="104"/>
      <c r="EU1089" s="104"/>
      <c r="EV1089" s="104"/>
      <c r="EW1089" s="104"/>
      <c r="EX1089" s="104"/>
      <c r="EY1089" s="104"/>
      <c r="EZ1089" s="104"/>
      <c r="FA1089" s="104"/>
      <c r="FB1089" s="104"/>
      <c r="FC1089" s="104"/>
      <c r="FD1089" s="104"/>
      <c r="FE1089" s="104"/>
      <c r="FF1089" s="104"/>
      <c r="FG1089" s="104"/>
      <c r="FH1089" s="104"/>
      <c r="FI1089" s="104"/>
      <c r="FJ1089" s="104"/>
      <c r="FK1089" s="104"/>
      <c r="FL1089" s="104"/>
      <c r="FM1089" s="104"/>
      <c r="FN1089" s="104"/>
      <c r="FO1089" s="104"/>
      <c r="FP1089" s="104"/>
      <c r="FQ1089" s="104"/>
      <c r="FR1089" s="104"/>
      <c r="FS1089" s="104"/>
      <c r="FT1089" s="104"/>
      <c r="FU1089" s="104"/>
      <c r="FV1089" s="104"/>
      <c r="FW1089" s="104"/>
      <c r="FX1089" s="104"/>
      <c r="FY1089" s="104"/>
      <c r="FZ1089" s="104"/>
      <c r="GA1089" s="104"/>
      <c r="GB1089" s="104"/>
      <c r="GC1089" s="104"/>
      <c r="GD1089" s="104"/>
      <c r="GE1089" s="104"/>
      <c r="GF1089" s="104"/>
      <c r="GG1089" s="104"/>
      <c r="GH1089" s="104"/>
      <c r="GI1089" s="104"/>
      <c r="GJ1089" s="104"/>
      <c r="GK1089" s="104"/>
      <c r="GL1089" s="104"/>
      <c r="GM1089" s="104"/>
      <c r="GN1089" s="104"/>
      <c r="GO1089" s="104"/>
      <c r="GP1089" s="104"/>
      <c r="GQ1089" s="104"/>
      <c r="GR1089" s="104"/>
      <c r="GS1089" s="104"/>
      <c r="GT1089" s="104"/>
    </row>
    <row r="1090" spans="8:202" s="6" customFormat="1">
      <c r="H1090" s="104"/>
      <c r="I1090" s="104"/>
      <c r="J1090" s="104"/>
      <c r="K1090" s="104"/>
      <c r="L1090" s="104"/>
      <c r="M1090" s="104"/>
      <c r="N1090" s="104"/>
      <c r="O1090" s="104"/>
      <c r="P1090" s="104"/>
      <c r="Q1090" s="104"/>
      <c r="R1090" s="104"/>
      <c r="S1090" s="104"/>
      <c r="T1090" s="104"/>
      <c r="U1090" s="104"/>
      <c r="V1090" s="104"/>
      <c r="W1090" s="104"/>
      <c r="X1090" s="104"/>
      <c r="Y1090" s="104"/>
      <c r="Z1090" s="104"/>
      <c r="AA1090" s="104"/>
      <c r="AB1090" s="104"/>
      <c r="AC1090" s="104"/>
      <c r="AD1090" s="104"/>
      <c r="AE1090" s="104"/>
      <c r="AF1090" s="104"/>
      <c r="AG1090" s="104"/>
      <c r="AH1090" s="104"/>
      <c r="AI1090" s="104"/>
      <c r="AJ1090" s="104"/>
      <c r="AK1090" s="104"/>
      <c r="AL1090" s="104"/>
      <c r="AM1090" s="104"/>
      <c r="AN1090" s="104"/>
      <c r="AO1090" s="104"/>
      <c r="AP1090" s="104"/>
      <c r="AQ1090" s="104"/>
      <c r="AR1090" s="104"/>
      <c r="AS1090" s="104"/>
      <c r="AT1090" s="104"/>
      <c r="AU1090" s="104"/>
      <c r="AV1090" s="104"/>
      <c r="AW1090" s="104"/>
      <c r="AX1090" s="104"/>
      <c r="AY1090" s="104"/>
      <c r="AZ1090" s="104"/>
      <c r="BA1090" s="104"/>
      <c r="BB1090" s="104"/>
      <c r="BC1090" s="104"/>
      <c r="BD1090" s="104"/>
      <c r="BE1090" s="104"/>
      <c r="BF1090" s="104"/>
      <c r="BG1090" s="104"/>
      <c r="BH1090" s="104"/>
      <c r="BI1090" s="104"/>
      <c r="BJ1090" s="104"/>
      <c r="BK1090" s="104"/>
      <c r="BL1090" s="104"/>
      <c r="BM1090" s="104"/>
      <c r="BN1090" s="104"/>
      <c r="BO1090" s="104"/>
      <c r="BP1090" s="104"/>
      <c r="BQ1090" s="104"/>
      <c r="BR1090" s="104"/>
      <c r="BS1090" s="104"/>
      <c r="BT1090" s="104"/>
      <c r="BU1090" s="104"/>
      <c r="BV1090" s="104"/>
      <c r="BW1090" s="104"/>
      <c r="BX1090" s="104"/>
      <c r="BY1090" s="104"/>
      <c r="BZ1090" s="104"/>
      <c r="CA1090" s="104"/>
      <c r="CB1090" s="104"/>
      <c r="CC1090" s="104"/>
      <c r="CD1090" s="104"/>
      <c r="CE1090" s="104"/>
      <c r="CF1090" s="104"/>
      <c r="CG1090" s="104"/>
      <c r="CH1090" s="104"/>
      <c r="CI1090" s="104"/>
      <c r="CJ1090" s="104"/>
      <c r="CK1090" s="104"/>
      <c r="CL1090" s="104"/>
      <c r="CM1090" s="104"/>
      <c r="CN1090" s="104"/>
      <c r="CO1090" s="104"/>
      <c r="CP1090" s="104"/>
      <c r="CQ1090" s="104"/>
      <c r="CR1090" s="104"/>
      <c r="CS1090" s="104"/>
      <c r="CT1090" s="104"/>
      <c r="CU1090" s="104"/>
      <c r="CV1090" s="104"/>
      <c r="CW1090" s="104"/>
      <c r="CX1090" s="104"/>
      <c r="CY1090" s="104"/>
      <c r="CZ1090" s="104"/>
      <c r="DA1090" s="104"/>
      <c r="DB1090" s="104"/>
      <c r="DC1090" s="104"/>
      <c r="DD1090" s="104"/>
      <c r="DE1090" s="104"/>
      <c r="DF1090" s="104"/>
      <c r="DG1090" s="104"/>
      <c r="DH1090" s="104"/>
      <c r="DI1090" s="104"/>
      <c r="DJ1090" s="104"/>
      <c r="DK1090" s="104"/>
      <c r="DL1090" s="104"/>
      <c r="DM1090" s="104"/>
      <c r="DN1090" s="104"/>
      <c r="DO1090" s="104"/>
      <c r="DP1090" s="104"/>
      <c r="DQ1090" s="104"/>
      <c r="DR1090" s="104"/>
      <c r="DS1090" s="104"/>
      <c r="DT1090" s="104"/>
      <c r="DU1090" s="104"/>
      <c r="DV1090" s="104"/>
      <c r="DW1090" s="104"/>
      <c r="DX1090" s="104"/>
      <c r="DY1090" s="104"/>
      <c r="DZ1090" s="104"/>
      <c r="EA1090" s="104"/>
      <c r="EB1090" s="104"/>
      <c r="EC1090" s="104"/>
      <c r="ED1090" s="104"/>
      <c r="EE1090" s="104"/>
      <c r="EF1090" s="104"/>
      <c r="EG1090" s="104"/>
      <c r="EH1090" s="104"/>
      <c r="EI1090" s="104"/>
      <c r="EJ1090" s="104"/>
      <c r="EK1090" s="104"/>
      <c r="EL1090" s="104"/>
      <c r="EM1090" s="104"/>
      <c r="EN1090" s="104"/>
      <c r="EO1090" s="104"/>
      <c r="EP1090" s="104"/>
      <c r="EQ1090" s="104"/>
      <c r="ER1090" s="104"/>
      <c r="ES1090" s="104"/>
      <c r="ET1090" s="104"/>
      <c r="EU1090" s="104"/>
      <c r="EV1090" s="104"/>
      <c r="EW1090" s="104"/>
      <c r="EX1090" s="104"/>
      <c r="EY1090" s="104"/>
      <c r="EZ1090" s="104"/>
      <c r="FA1090" s="104"/>
      <c r="FB1090" s="104"/>
      <c r="FC1090" s="104"/>
      <c r="FD1090" s="104"/>
      <c r="FE1090" s="104"/>
      <c r="FF1090" s="104"/>
      <c r="FG1090" s="104"/>
      <c r="FH1090" s="104"/>
      <c r="FI1090" s="104"/>
      <c r="FJ1090" s="104"/>
      <c r="FK1090" s="104"/>
      <c r="FL1090" s="104"/>
      <c r="FM1090" s="104"/>
      <c r="FN1090" s="104"/>
      <c r="FO1090" s="104"/>
      <c r="FP1090" s="104"/>
      <c r="FQ1090" s="104"/>
      <c r="FR1090" s="104"/>
      <c r="FS1090" s="104"/>
      <c r="FT1090" s="104"/>
      <c r="FU1090" s="104"/>
      <c r="FV1090" s="104"/>
      <c r="FW1090" s="104"/>
      <c r="FX1090" s="104"/>
      <c r="FY1090" s="104"/>
      <c r="FZ1090" s="104"/>
      <c r="GA1090" s="104"/>
      <c r="GB1090" s="104"/>
      <c r="GC1090" s="104"/>
      <c r="GD1090" s="104"/>
      <c r="GE1090" s="104"/>
      <c r="GF1090" s="104"/>
      <c r="GG1090" s="104"/>
      <c r="GH1090" s="104"/>
      <c r="GI1090" s="104"/>
      <c r="GJ1090" s="104"/>
      <c r="GK1090" s="104"/>
      <c r="GL1090" s="104"/>
      <c r="GM1090" s="104"/>
      <c r="GN1090" s="104"/>
      <c r="GO1090" s="104"/>
      <c r="GP1090" s="104"/>
      <c r="GQ1090" s="104"/>
      <c r="GR1090" s="104"/>
      <c r="GS1090" s="104"/>
      <c r="GT1090" s="104"/>
    </row>
    <row r="1091" spans="8:202" s="6" customFormat="1">
      <c r="H1091" s="104"/>
      <c r="I1091" s="104"/>
      <c r="J1091" s="104"/>
      <c r="K1091" s="104"/>
      <c r="L1091" s="104"/>
      <c r="M1091" s="104"/>
      <c r="N1091" s="104"/>
      <c r="O1091" s="104"/>
      <c r="P1091" s="104"/>
      <c r="Q1091" s="104"/>
      <c r="R1091" s="104"/>
      <c r="S1091" s="104"/>
      <c r="T1091" s="104"/>
      <c r="U1091" s="104"/>
      <c r="V1091" s="104"/>
      <c r="W1091" s="104"/>
      <c r="X1091" s="104"/>
      <c r="Y1091" s="104"/>
      <c r="Z1091" s="104"/>
      <c r="AA1091" s="104"/>
      <c r="AB1091" s="104"/>
      <c r="AC1091" s="104"/>
      <c r="AD1091" s="104"/>
      <c r="AE1091" s="104"/>
      <c r="AF1091" s="104"/>
      <c r="AG1091" s="104"/>
      <c r="AH1091" s="104"/>
      <c r="AI1091" s="104"/>
      <c r="AJ1091" s="104"/>
      <c r="AK1091" s="104"/>
      <c r="AL1091" s="104"/>
      <c r="AM1091" s="104"/>
      <c r="AN1091" s="104"/>
      <c r="AO1091" s="104"/>
      <c r="AP1091" s="104"/>
      <c r="AQ1091" s="104"/>
      <c r="AR1091" s="104"/>
      <c r="AS1091" s="104"/>
      <c r="AT1091" s="104"/>
      <c r="AU1091" s="104"/>
      <c r="AV1091" s="104"/>
      <c r="AW1091" s="104"/>
      <c r="AX1091" s="104"/>
      <c r="AY1091" s="104"/>
      <c r="AZ1091" s="104"/>
      <c r="BA1091" s="104"/>
      <c r="BB1091" s="104"/>
      <c r="BC1091" s="104"/>
      <c r="BD1091" s="104"/>
      <c r="BE1091" s="104"/>
      <c r="BF1091" s="104"/>
      <c r="BG1091" s="104"/>
      <c r="BH1091" s="104"/>
      <c r="BI1091" s="104"/>
      <c r="BJ1091" s="104"/>
      <c r="BK1091" s="104"/>
      <c r="BL1091" s="104"/>
      <c r="BM1091" s="104"/>
      <c r="BN1091" s="104"/>
      <c r="BO1091" s="104"/>
      <c r="BP1091" s="104"/>
      <c r="BQ1091" s="104"/>
      <c r="BR1091" s="104"/>
      <c r="BS1091" s="104"/>
      <c r="BT1091" s="104"/>
      <c r="BU1091" s="104"/>
      <c r="BV1091" s="104"/>
      <c r="BW1091" s="104"/>
      <c r="BX1091" s="104"/>
      <c r="BY1091" s="104"/>
      <c r="BZ1091" s="104"/>
      <c r="CA1091" s="104"/>
      <c r="CB1091" s="104"/>
      <c r="CC1091" s="104"/>
      <c r="CD1091" s="104"/>
      <c r="CE1091" s="104"/>
      <c r="CF1091" s="104"/>
      <c r="CG1091" s="104"/>
      <c r="CH1091" s="104"/>
      <c r="CI1091" s="104"/>
      <c r="CJ1091" s="104"/>
      <c r="CK1091" s="104"/>
      <c r="CL1091" s="104"/>
      <c r="CM1091" s="104"/>
      <c r="CN1091" s="104"/>
      <c r="CO1091" s="104"/>
      <c r="CP1091" s="104"/>
      <c r="CQ1091" s="104"/>
      <c r="CR1091" s="104"/>
      <c r="CS1091" s="104"/>
      <c r="CT1091" s="104"/>
      <c r="CU1091" s="104"/>
      <c r="CV1091" s="104"/>
      <c r="CW1091" s="104"/>
      <c r="CX1091" s="104"/>
      <c r="CY1091" s="104"/>
      <c r="CZ1091" s="104"/>
      <c r="DA1091" s="104"/>
      <c r="DB1091" s="104"/>
      <c r="DC1091" s="104"/>
      <c r="DD1091" s="104"/>
      <c r="DE1091" s="104"/>
      <c r="DF1091" s="104"/>
      <c r="DG1091" s="104"/>
      <c r="DH1091" s="104"/>
      <c r="DI1091" s="104"/>
      <c r="DJ1091" s="104"/>
      <c r="DK1091" s="104"/>
      <c r="DL1091" s="104"/>
      <c r="DM1091" s="104"/>
      <c r="DN1091" s="104"/>
      <c r="DO1091" s="104"/>
      <c r="DP1091" s="104"/>
      <c r="DQ1091" s="104"/>
      <c r="DR1091" s="104"/>
      <c r="DS1091" s="104"/>
      <c r="DT1091" s="104"/>
      <c r="DU1091" s="104"/>
      <c r="DV1091" s="104"/>
      <c r="DW1091" s="104"/>
      <c r="DX1091" s="104"/>
      <c r="DY1091" s="104"/>
      <c r="DZ1091" s="104"/>
      <c r="EA1091" s="104"/>
      <c r="EB1091" s="104"/>
      <c r="EC1091" s="104"/>
      <c r="ED1091" s="104"/>
      <c r="EE1091" s="104"/>
      <c r="EF1091" s="104"/>
      <c r="EG1091" s="104"/>
      <c r="EH1091" s="104"/>
      <c r="EI1091" s="104"/>
      <c r="EJ1091" s="104"/>
      <c r="EK1091" s="104"/>
      <c r="EL1091" s="104"/>
      <c r="EM1091" s="104"/>
      <c r="EN1091" s="104"/>
      <c r="EO1091" s="104"/>
      <c r="EP1091" s="104"/>
      <c r="EQ1091" s="104"/>
      <c r="ER1091" s="104"/>
      <c r="ES1091" s="104"/>
      <c r="ET1091" s="104"/>
      <c r="EU1091" s="104"/>
      <c r="EV1091" s="104"/>
      <c r="EW1091" s="104"/>
      <c r="EX1091" s="104"/>
      <c r="EY1091" s="104"/>
      <c r="EZ1091" s="104"/>
      <c r="FA1091" s="104"/>
      <c r="FB1091" s="104"/>
      <c r="FC1091" s="104"/>
      <c r="FD1091" s="104"/>
      <c r="FE1091" s="104"/>
      <c r="FF1091" s="104"/>
      <c r="FG1091" s="104"/>
      <c r="FH1091" s="104"/>
      <c r="FI1091" s="104"/>
      <c r="FJ1091" s="104"/>
      <c r="FK1091" s="104"/>
      <c r="FL1091" s="104"/>
      <c r="FM1091" s="104"/>
      <c r="FN1091" s="104"/>
      <c r="FO1091" s="104"/>
      <c r="FP1091" s="104"/>
      <c r="FQ1091" s="104"/>
      <c r="FR1091" s="104"/>
      <c r="FS1091" s="104"/>
      <c r="FT1091" s="104"/>
      <c r="FU1091" s="104"/>
      <c r="FV1091" s="104"/>
      <c r="FW1091" s="104"/>
      <c r="FX1091" s="104"/>
      <c r="FY1091" s="104"/>
      <c r="FZ1091" s="104"/>
      <c r="GA1091" s="104"/>
      <c r="GB1091" s="104"/>
      <c r="GC1091" s="104"/>
      <c r="GD1091" s="104"/>
      <c r="GE1091" s="104"/>
      <c r="GF1091" s="104"/>
      <c r="GG1091" s="104"/>
      <c r="GH1091" s="104"/>
      <c r="GI1091" s="104"/>
      <c r="GJ1091" s="104"/>
      <c r="GK1091" s="104"/>
      <c r="GL1091" s="104"/>
      <c r="GM1091" s="104"/>
      <c r="GN1091" s="104"/>
      <c r="GO1091" s="104"/>
      <c r="GP1091" s="104"/>
      <c r="GQ1091" s="104"/>
      <c r="GR1091" s="104"/>
      <c r="GS1091" s="104"/>
      <c r="GT1091" s="104"/>
    </row>
    <row r="1092" spans="8:202" s="6" customFormat="1">
      <c r="H1092" s="104"/>
      <c r="I1092" s="104"/>
      <c r="J1092" s="104"/>
      <c r="K1092" s="104"/>
      <c r="L1092" s="104"/>
      <c r="M1092" s="104"/>
      <c r="N1092" s="104"/>
      <c r="O1092" s="104"/>
      <c r="P1092" s="104"/>
      <c r="Q1092" s="104"/>
      <c r="R1092" s="104"/>
      <c r="S1092" s="104"/>
      <c r="T1092" s="104"/>
      <c r="U1092" s="104"/>
      <c r="V1092" s="104"/>
      <c r="W1092" s="104"/>
      <c r="X1092" s="104"/>
      <c r="Y1092" s="104"/>
      <c r="Z1092" s="104"/>
      <c r="AA1092" s="104"/>
      <c r="AB1092" s="104"/>
      <c r="AC1092" s="104"/>
      <c r="AD1092" s="104"/>
      <c r="AE1092" s="104"/>
      <c r="AF1092" s="104"/>
      <c r="AG1092" s="104"/>
      <c r="AH1092" s="104"/>
      <c r="AI1092" s="104"/>
      <c r="AJ1092" s="104"/>
      <c r="AK1092" s="104"/>
      <c r="AL1092" s="104"/>
      <c r="AM1092" s="104"/>
      <c r="AN1092" s="104"/>
      <c r="AO1092" s="104"/>
      <c r="AP1092" s="104"/>
      <c r="AQ1092" s="104"/>
      <c r="AR1092" s="104"/>
      <c r="AS1092" s="104"/>
      <c r="AT1092" s="104"/>
      <c r="AU1092" s="104"/>
      <c r="AV1092" s="104"/>
      <c r="AW1092" s="104"/>
      <c r="AX1092" s="104"/>
      <c r="AY1092" s="104"/>
      <c r="AZ1092" s="104"/>
      <c r="BA1092" s="104"/>
      <c r="BB1092" s="104"/>
      <c r="BC1092" s="104"/>
      <c r="BD1092" s="104"/>
      <c r="BE1092" s="104"/>
      <c r="BF1092" s="104"/>
      <c r="BG1092" s="104"/>
      <c r="BH1092" s="104"/>
      <c r="BI1092" s="104"/>
      <c r="BJ1092" s="104"/>
      <c r="BK1092" s="104"/>
      <c r="BL1092" s="104"/>
      <c r="BM1092" s="104"/>
      <c r="BN1092" s="104"/>
      <c r="BO1092" s="104"/>
      <c r="BP1092" s="104"/>
      <c r="BQ1092" s="104"/>
      <c r="BR1092" s="104"/>
      <c r="BS1092" s="104"/>
      <c r="BT1092" s="104"/>
      <c r="BU1092" s="104"/>
      <c r="BV1092" s="104"/>
      <c r="BW1092" s="104"/>
      <c r="BX1092" s="104"/>
      <c r="BY1092" s="104"/>
      <c r="BZ1092" s="104"/>
      <c r="CA1092" s="104"/>
      <c r="CB1092" s="104"/>
      <c r="CC1092" s="104"/>
      <c r="CD1092" s="104"/>
      <c r="CE1092" s="104"/>
      <c r="CF1092" s="104"/>
      <c r="CG1092" s="104"/>
      <c r="CH1092" s="104"/>
      <c r="CI1092" s="104"/>
      <c r="CJ1092" s="104"/>
      <c r="CK1092" s="104"/>
      <c r="CL1092" s="104"/>
      <c r="CM1092" s="104"/>
      <c r="CN1092" s="104"/>
      <c r="CO1092" s="104"/>
      <c r="CP1092" s="104"/>
      <c r="CQ1092" s="104"/>
      <c r="CR1092" s="104"/>
      <c r="CS1092" s="104"/>
      <c r="CT1092" s="104"/>
      <c r="CU1092" s="104"/>
      <c r="CV1092" s="104"/>
      <c r="CW1092" s="104"/>
      <c r="CX1092" s="104"/>
      <c r="CY1092" s="104"/>
      <c r="CZ1092" s="104"/>
      <c r="DA1092" s="104"/>
      <c r="DB1092" s="104"/>
      <c r="DC1092" s="104"/>
      <c r="DD1092" s="104"/>
      <c r="DE1092" s="104"/>
      <c r="DF1092" s="104"/>
      <c r="DG1092" s="104"/>
      <c r="DH1092" s="104"/>
      <c r="DI1092" s="104"/>
      <c r="DJ1092" s="104"/>
      <c r="DK1092" s="104"/>
      <c r="DL1092" s="104"/>
      <c r="DM1092" s="104"/>
      <c r="DN1092" s="104"/>
      <c r="DO1092" s="104"/>
      <c r="DP1092" s="104"/>
      <c r="DQ1092" s="104"/>
      <c r="DR1092" s="104"/>
      <c r="DS1092" s="104"/>
      <c r="DT1092" s="104"/>
      <c r="DU1092" s="104"/>
      <c r="DV1092" s="104"/>
      <c r="DW1092" s="104"/>
      <c r="DX1092" s="104"/>
      <c r="DY1092" s="104"/>
      <c r="DZ1092" s="104"/>
      <c r="EA1092" s="104"/>
      <c r="EB1092" s="104"/>
      <c r="EC1092" s="104"/>
      <c r="ED1092" s="104"/>
      <c r="EE1092" s="104"/>
      <c r="EF1092" s="104"/>
      <c r="EG1092" s="104"/>
      <c r="EH1092" s="104"/>
      <c r="EI1092" s="104"/>
      <c r="EJ1092" s="104"/>
      <c r="EK1092" s="104"/>
      <c r="EL1092" s="104"/>
      <c r="EM1092" s="104"/>
      <c r="EN1092" s="104"/>
      <c r="EO1092" s="104"/>
      <c r="EP1092" s="104"/>
      <c r="EQ1092" s="104"/>
      <c r="ER1092" s="104"/>
      <c r="ES1092" s="104"/>
      <c r="ET1092" s="104"/>
      <c r="EU1092" s="104"/>
      <c r="EV1092" s="104"/>
      <c r="EW1092" s="104"/>
      <c r="EX1092" s="104"/>
      <c r="EY1092" s="104"/>
      <c r="EZ1092" s="104"/>
      <c r="FA1092" s="104"/>
      <c r="FB1092" s="104"/>
      <c r="FC1092" s="104"/>
      <c r="FD1092" s="104"/>
      <c r="FE1092" s="104"/>
      <c r="FF1092" s="104"/>
      <c r="FG1092" s="104"/>
      <c r="FH1092" s="104"/>
      <c r="FI1092" s="104"/>
      <c r="FJ1092" s="104"/>
      <c r="FK1092" s="104"/>
      <c r="FL1092" s="104"/>
      <c r="FM1092" s="104"/>
      <c r="FN1092" s="104"/>
      <c r="FO1092" s="104"/>
      <c r="FP1092" s="104"/>
      <c r="FQ1092" s="104"/>
      <c r="FR1092" s="104"/>
      <c r="FS1092" s="104"/>
      <c r="FT1092" s="104"/>
      <c r="FU1092" s="104"/>
      <c r="FV1092" s="104"/>
      <c r="FW1092" s="104"/>
      <c r="FX1092" s="104"/>
      <c r="FY1092" s="104"/>
      <c r="FZ1092" s="104"/>
      <c r="GA1092" s="104"/>
      <c r="GB1092" s="104"/>
      <c r="GC1092" s="104"/>
      <c r="GD1092" s="104"/>
      <c r="GE1092" s="104"/>
      <c r="GF1092" s="104"/>
      <c r="GG1092" s="104"/>
      <c r="GH1092" s="104"/>
      <c r="GI1092" s="104"/>
      <c r="GJ1092" s="104"/>
      <c r="GK1092" s="104"/>
      <c r="GL1092" s="104"/>
      <c r="GM1092" s="104"/>
      <c r="GN1092" s="104"/>
      <c r="GO1092" s="104"/>
      <c r="GP1092" s="104"/>
      <c r="GQ1092" s="104"/>
      <c r="GR1092" s="104"/>
      <c r="GS1092" s="104"/>
      <c r="GT1092" s="104"/>
    </row>
  </sheetData>
  <sheetCalcPr fullCalcOnLoad="1"/>
  <sheetProtection algorithmName="SHA-512" hashValue="8rbVxIw0PUyC4zjKPdg20gRJNRp5L7vYFRaKK+ZTmz1Ic1daOKFgIE04VmLvrZ+CbxrsZAKg0lCGXj7UC8KrY8==" saltValue="qAOIIvG5prIJpu+6xbEHT7==" spinCount="100000" sheet="1" objects="1" scenarios="1"/>
  <customSheetViews>
    <customSheetView guid="{893A966F-25E6-46FC-957B-02F001DEAB1D}" scale="125" showPageBreaks="1" showRowCol="0" fitToPage="1" printArea="1" topLeftCell="A48">
      <selection activeCell="B58" sqref="B58:B69"/>
      <rowBreaks count="1" manualBreakCount="1">
        <brk id="36" min="1" max="4" man="1"/>
      </rowBreaks>
    </customSheetView>
    <customSheetView guid="{760D35EB-9D84-48B0-A9F0-42A5A7EABBF9}" scale="80" showRowCol="0">
      <selection activeCell="C16" sqref="C16:D16"/>
    </customSheetView>
    <customSheetView guid="{01133E0C-7C3A-4E37-BCAF-BF05144EB456}" scale="80" showRowCol="0" fitToPage="1">
      <selection activeCell="B3" sqref="B3:E3"/>
      <rowBreaks count="1" manualBreakCount="1">
        <brk id="36" min="1" max="4" man="1"/>
      </rowBreaks>
    </customSheetView>
    <customSheetView guid="{2A4F2E95-0219-42BA-935C-444DA3D73485}" scale="80" showPageBreaks="1" showGridLines="0" showRowCol="0" fitToPage="1" printArea="1" topLeftCell="A51">
      <selection activeCell="D5" sqref="D5"/>
      <rowBreaks count="1" manualBreakCount="1">
        <brk id="35" min="1" max="4" man="1"/>
      </rowBreaks>
    </customSheetView>
  </customSheetViews>
  <mergeCells count="37">
    <mergeCell ref="B4:F4"/>
    <mergeCell ref="B2:F2"/>
    <mergeCell ref="B3:F3"/>
    <mergeCell ref="D77:D78"/>
    <mergeCell ref="D65:D67"/>
    <mergeCell ref="D62:D64"/>
    <mergeCell ref="D59:D61"/>
    <mergeCell ref="D56:D58"/>
    <mergeCell ref="D53:D55"/>
    <mergeCell ref="D51:D52"/>
    <mergeCell ref="D42:D43"/>
    <mergeCell ref="D39:D41"/>
    <mergeCell ref="D49:D50"/>
    <mergeCell ref="D25:D26"/>
    <mergeCell ref="D30:D32"/>
    <mergeCell ref="D33:D35"/>
    <mergeCell ref="D19:D20"/>
    <mergeCell ref="C56:C57"/>
    <mergeCell ref="C53:C54"/>
    <mergeCell ref="C51:C52"/>
    <mergeCell ref="C49:C50"/>
    <mergeCell ref="D6:D7"/>
    <mergeCell ref="D8:D9"/>
    <mergeCell ref="B83:B86"/>
    <mergeCell ref="B71:B82"/>
    <mergeCell ref="B45:B48"/>
    <mergeCell ref="B59:B70"/>
    <mergeCell ref="B49:B58"/>
    <mergeCell ref="B6:B18"/>
    <mergeCell ref="B19:B22"/>
    <mergeCell ref="C42:C43"/>
    <mergeCell ref="C39:C40"/>
    <mergeCell ref="B23:B26"/>
    <mergeCell ref="B27:B36"/>
    <mergeCell ref="B37:B38"/>
    <mergeCell ref="B39:B44"/>
    <mergeCell ref="D13:D14"/>
  </mergeCells>
  <phoneticPr fontId="41" type="noConversion"/>
  <hyperlinks>
    <hyperlink ref="E11" r:id="rId1"/>
    <hyperlink ref="E13" r:id="rId2"/>
    <hyperlink ref="E15" r:id="rId3"/>
    <hyperlink ref="E16" r:id="rId4"/>
    <hyperlink ref="E18" r:id="rId5"/>
    <hyperlink ref="E25" r:id="rId6"/>
    <hyperlink ref="E39" r:id="rId7"/>
    <hyperlink ref="E42" r:id="rId8"/>
    <hyperlink ref="E58" r:id="rId9"/>
    <hyperlink ref="E55" r:id="rId10"/>
    <hyperlink ref="E52" r:id="rId11"/>
    <hyperlink ref="E49" r:id="rId12"/>
    <hyperlink ref="E33" r:id="rId13"/>
    <hyperlink ref="E19" r:id="rId14"/>
    <hyperlink ref="E8" r:id="rId15"/>
    <hyperlink ref="E30" r:id="rId16"/>
    <hyperlink ref="E9" r:id="rId17"/>
    <hyperlink ref="E10" r:id="rId18"/>
    <hyperlink ref="E23" r:id="rId19"/>
    <hyperlink ref="E24" r:id="rId20"/>
    <hyperlink ref="E61" r:id="rId21"/>
    <hyperlink ref="E66" r:id="rId22"/>
    <hyperlink ref="E64" r:id="rId23"/>
    <hyperlink ref="E67" r:id="rId24"/>
    <hyperlink ref="E77" r:id="rId25"/>
    <hyperlink ref="E80" r:id="rId26"/>
    <hyperlink ref="E7" r:id="rId27"/>
    <hyperlink ref="E14" r:id="rId28"/>
    <hyperlink ref="E27" r:id="rId29"/>
    <hyperlink ref="E40" r:id="rId30"/>
    <hyperlink ref="E78" r:id="rId31"/>
  </hyperlinks>
  <pageMargins left="0.7" right="0.7" top="0.75" bottom="0.75" header="0.3" footer="0.3"/>
  <rowBreaks count="1" manualBreakCount="1">
    <brk id="36" min="1" max="4"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Feuil3" enableFormatConditionsCalculation="0">
    <tabColor rgb="FFC00000"/>
    <pageSetUpPr fitToPage="1"/>
  </sheetPr>
  <dimension ref="A2:R28"/>
  <sheetViews>
    <sheetView showRowColHeaders="0" topLeftCell="I1" zoomScale="90" zoomScaleNormal="90" zoomScalePageLayoutView="90" workbookViewId="0">
      <selection activeCell="W38" sqref="W38"/>
    </sheetView>
  </sheetViews>
  <sheetFormatPr baseColWidth="10" defaultColWidth="9.125" defaultRowHeight="15"/>
  <cols>
    <col min="1" max="1" width="11.375" style="3" hidden="1" customWidth="1"/>
    <col min="2" max="2" width="33.875" style="3" hidden="1" customWidth="1"/>
    <col min="3" max="3" width="17.875" style="3" hidden="1" customWidth="1"/>
    <col min="4" max="4" width="20.875" style="3" hidden="1" customWidth="1"/>
    <col min="5" max="5" width="15.25" style="3" hidden="1" customWidth="1"/>
    <col min="6" max="6" width="33.375" style="3" hidden="1" customWidth="1"/>
    <col min="7" max="7" width="16.75" style="3" hidden="1" customWidth="1"/>
    <col min="8" max="8" width="5.875" style="3" hidden="1" customWidth="1"/>
    <col min="9" max="26" width="11.375" style="3" customWidth="1"/>
    <col min="27" max="16384" width="9.125" style="3"/>
  </cols>
  <sheetData>
    <row r="2" spans="2:8">
      <c r="B2" s="51"/>
      <c r="C2" s="536" t="s">
        <v>18</v>
      </c>
      <c r="D2" s="536"/>
      <c r="E2" s="536"/>
      <c r="F2" s="536"/>
      <c r="G2" s="51"/>
      <c r="H2" s="51"/>
    </row>
    <row r="3" spans="2:8">
      <c r="B3" s="52"/>
      <c r="C3" s="51" t="s">
        <v>466</v>
      </c>
      <c r="D3" s="51" t="s">
        <v>13</v>
      </c>
      <c r="E3" s="51" t="s">
        <v>467</v>
      </c>
      <c r="F3" s="51" t="s">
        <v>10</v>
      </c>
      <c r="G3" s="51" t="s">
        <v>7</v>
      </c>
      <c r="H3" s="51" t="s">
        <v>8</v>
      </c>
    </row>
    <row r="4" spans="2:8">
      <c r="B4" s="51" t="s">
        <v>54</v>
      </c>
      <c r="C4" s="51">
        <f>'General characteristics'!J8</f>
        <v>0</v>
      </c>
      <c r="D4" s="51">
        <f>'General characteristics'!K8</f>
        <v>0</v>
      </c>
      <c r="E4" s="51">
        <f>'General characteristics'!L8</f>
        <v>0</v>
      </c>
      <c r="F4" s="51">
        <f>'General characteristics'!M8</f>
        <v>0</v>
      </c>
      <c r="G4" s="51">
        <f>'General characteristics'!N8</f>
        <v>0</v>
      </c>
      <c r="H4" s="51">
        <f>'General characteristics'!O8</f>
        <v>29</v>
      </c>
    </row>
    <row r="5" spans="2:8">
      <c r="B5" s="51" t="s">
        <v>55</v>
      </c>
      <c r="C5" s="51">
        <f>Content!V12</f>
        <v>0</v>
      </c>
      <c r="D5" s="51">
        <f>Content!W12</f>
        <v>0</v>
      </c>
      <c r="E5" s="51">
        <f>Content!X12</f>
        <v>0</v>
      </c>
      <c r="F5" s="51">
        <f>Content!Y12</f>
        <v>0</v>
      </c>
      <c r="G5" s="51"/>
      <c r="H5" s="51">
        <f>Content!Z12</f>
        <v>0</v>
      </c>
    </row>
    <row r="6" spans="2:8">
      <c r="B6" s="51" t="s">
        <v>462</v>
      </c>
      <c r="C6" s="51">
        <f>Interventions!P8</f>
        <v>0</v>
      </c>
      <c r="D6" s="51">
        <f>Interventions!Q8</f>
        <v>0</v>
      </c>
      <c r="E6" s="51">
        <f>Interventions!R8</f>
        <v>0</v>
      </c>
      <c r="F6" s="51">
        <f>Interventions!S8</f>
        <v>0</v>
      </c>
      <c r="G6" s="51">
        <f>Interventions!T8</f>
        <v>0</v>
      </c>
      <c r="H6" s="51">
        <f>Interventions!U8</f>
        <v>65</v>
      </c>
    </row>
    <row r="7" spans="2:8">
      <c r="B7" s="51" t="s">
        <v>41</v>
      </c>
      <c r="C7" s="51">
        <f>'M&amp;E'!P6</f>
        <v>0</v>
      </c>
      <c r="D7" s="51">
        <f>'M&amp;E'!Q6</f>
        <v>0</v>
      </c>
      <c r="E7" s="51">
        <f>'M&amp;E'!R6</f>
        <v>0</v>
      </c>
      <c r="F7" s="51">
        <f>'M&amp;E'!S6</f>
        <v>0</v>
      </c>
      <c r="G7" s="51">
        <f>'M&amp;E'!T6</f>
        <v>0</v>
      </c>
      <c r="H7" s="51">
        <f>'M&amp;E'!U6</f>
        <v>24</v>
      </c>
    </row>
    <row r="9" spans="2:8">
      <c r="B9" s="51" t="s">
        <v>236</v>
      </c>
      <c r="C9" s="123" t="s">
        <v>237</v>
      </c>
      <c r="D9" s="126" t="s">
        <v>302</v>
      </c>
      <c r="F9" s="51" t="s">
        <v>238</v>
      </c>
      <c r="G9" s="125" t="s">
        <v>239</v>
      </c>
    </row>
    <row r="10" spans="2:8">
      <c r="B10" s="539" t="s">
        <v>463</v>
      </c>
      <c r="C10" s="540"/>
      <c r="D10" s="541"/>
      <c r="F10" s="51" t="s">
        <v>408</v>
      </c>
      <c r="G10" s="124" t="e">
        <f>IF(C16="not implemented",C16,(C$11*0.2+C$12*0.4+C$13*0.2+C$14*0.2)*C16)</f>
        <v>#DIV/0!</v>
      </c>
    </row>
    <row r="11" spans="2:8">
      <c r="B11" s="51" t="s">
        <v>54</v>
      </c>
      <c r="C11" s="124">
        <f>(C4+D4/2)/SUM(C4:E4,H4)</f>
        <v>0</v>
      </c>
      <c r="D11" s="127" t="s">
        <v>304</v>
      </c>
      <c r="F11" s="51" t="s">
        <v>409</v>
      </c>
      <c r="G11" s="124" t="e">
        <f t="shared" ref="G11:G14" si="0">IF(C17="not implemented",C17,(C$11*0.2+C$12*0.4+C$13*0.2+C$14*0.2)*C17)</f>
        <v>#DIV/0!</v>
      </c>
    </row>
    <row r="12" spans="2:8">
      <c r="B12" s="51" t="s">
        <v>55</v>
      </c>
      <c r="C12" s="124" t="e">
        <f t="shared" ref="C12:C14" si="1">(C5+D5/2)/SUM(C5:E5,H5)</f>
        <v>#DIV/0!</v>
      </c>
      <c r="D12" s="127" t="s">
        <v>303</v>
      </c>
      <c r="F12" s="51" t="s">
        <v>465</v>
      </c>
      <c r="G12" s="124" t="e">
        <f t="shared" si="0"/>
        <v>#DIV/0!</v>
      </c>
    </row>
    <row r="13" spans="2:8">
      <c r="B13" s="51" t="s">
        <v>462</v>
      </c>
      <c r="C13" s="124">
        <f>(SUM(Interventions!P5:P7)+SUM(Interventions!Q5:Q7)/2)/SUM(Interventions!P5:R7,Interventions!U5:U7)</f>
        <v>0</v>
      </c>
      <c r="D13" s="127" t="s">
        <v>305</v>
      </c>
      <c r="E13" s="145"/>
      <c r="F13" s="51" t="s">
        <v>567</v>
      </c>
      <c r="G13" s="124" t="e">
        <f t="shared" si="0"/>
        <v>#DIV/0!</v>
      </c>
    </row>
    <row r="14" spans="2:8">
      <c r="B14" s="51" t="s">
        <v>41</v>
      </c>
      <c r="C14" s="124">
        <f t="shared" si="1"/>
        <v>0</v>
      </c>
      <c r="D14" s="237" t="s">
        <v>570</v>
      </c>
      <c r="E14" s="145"/>
      <c r="F14" s="51" t="s">
        <v>568</v>
      </c>
      <c r="G14" s="124" t="e">
        <f t="shared" si="0"/>
        <v>#DIV/0!</v>
      </c>
    </row>
    <row r="15" spans="2:8">
      <c r="B15" s="539" t="s">
        <v>464</v>
      </c>
      <c r="C15" s="540"/>
      <c r="D15" s="541"/>
    </row>
    <row r="16" spans="2:8">
      <c r="B16" s="51" t="s">
        <v>408</v>
      </c>
      <c r="C16" s="124">
        <f>IF(Interventions!D6="no","not implemented",(Interventions!P11+Interventions!Q11/2)/SUM(Interventions!P11:R11,Interventions!U11))</f>
        <v>0</v>
      </c>
      <c r="D16" s="127" t="s">
        <v>306</v>
      </c>
    </row>
    <row r="17" spans="2:18">
      <c r="B17" s="51" t="s">
        <v>409</v>
      </c>
      <c r="C17" s="124">
        <f>IF(Interventions!D7="no","not implemented",(Interventions!P12+Interventions!Q12/2)/SUM(Interventions!P12:R12,Interventions!U12))</f>
        <v>0</v>
      </c>
      <c r="D17" s="127" t="s">
        <v>307</v>
      </c>
    </row>
    <row r="18" spans="2:18">
      <c r="B18" s="51" t="s">
        <v>465</v>
      </c>
      <c r="C18" s="124">
        <f>IF(Interventions!D8="no","not implemented",(Interventions!P13+Interventions!Q13/2)/SUM(Interventions!P13:R13,Interventions!U13))</f>
        <v>0</v>
      </c>
      <c r="D18" s="127" t="s">
        <v>308</v>
      </c>
    </row>
    <row r="19" spans="2:18">
      <c r="B19" s="51" t="s">
        <v>567</v>
      </c>
      <c r="C19" s="124">
        <f>IF(Interventions!D9="no","not implemented",(Interventions!P14+Interventions!Q14/2)/SUM(Interventions!P14:R14,Interventions!U14))</f>
        <v>0</v>
      </c>
      <c r="D19" s="127" t="s">
        <v>309</v>
      </c>
    </row>
    <row r="20" spans="2:18">
      <c r="B20" s="51" t="s">
        <v>568</v>
      </c>
      <c r="C20" s="124">
        <f>IF(Interventions!D10="no","not implemented",(Interventions!P15+Interventions!Q15/2)/SUM(Interventions!P15:R15,Interventions!U15))</f>
        <v>0</v>
      </c>
      <c r="D20" s="127" t="s">
        <v>309</v>
      </c>
    </row>
    <row r="21" spans="2:18" ht="16" thickBot="1"/>
    <row r="22" spans="2:18" ht="42" customHeight="1">
      <c r="L22" s="542" t="s">
        <v>238</v>
      </c>
      <c r="M22" s="543"/>
      <c r="N22" s="543"/>
      <c r="O22" s="543"/>
      <c r="P22" s="537" t="s">
        <v>301</v>
      </c>
      <c r="Q22" s="537"/>
      <c r="R22" s="538"/>
    </row>
    <row r="23" spans="2:18" ht="17">
      <c r="L23" s="200" t="s">
        <v>408</v>
      </c>
      <c r="M23" s="201"/>
      <c r="N23" s="201"/>
      <c r="O23" s="201"/>
      <c r="P23" s="534" t="e">
        <f>G10</f>
        <v>#DIV/0!</v>
      </c>
      <c r="Q23" s="534"/>
      <c r="R23" s="535"/>
    </row>
    <row r="24" spans="2:18" ht="17">
      <c r="L24" s="202" t="s">
        <v>409</v>
      </c>
      <c r="M24" s="203"/>
      <c r="N24" s="203"/>
      <c r="O24" s="203"/>
      <c r="P24" s="534" t="e">
        <f t="shared" ref="P24:P27" si="2">G11</f>
        <v>#DIV/0!</v>
      </c>
      <c r="Q24" s="534"/>
      <c r="R24" s="535"/>
    </row>
    <row r="25" spans="2:18" ht="17">
      <c r="L25" s="202" t="s">
        <v>476</v>
      </c>
      <c r="M25" s="203"/>
      <c r="N25" s="203"/>
      <c r="O25" s="203"/>
      <c r="P25" s="534" t="e">
        <f t="shared" si="2"/>
        <v>#DIV/0!</v>
      </c>
      <c r="Q25" s="534"/>
      <c r="R25" s="535"/>
    </row>
    <row r="26" spans="2:18" ht="17">
      <c r="L26" s="202" t="s">
        <v>567</v>
      </c>
      <c r="M26" s="203"/>
      <c r="N26" s="203"/>
      <c r="O26" s="203"/>
      <c r="P26" s="534" t="e">
        <f t="shared" si="2"/>
        <v>#DIV/0!</v>
      </c>
      <c r="Q26" s="534"/>
      <c r="R26" s="535"/>
    </row>
    <row r="27" spans="2:18" ht="17">
      <c r="L27" s="202" t="s">
        <v>568</v>
      </c>
      <c r="M27" s="203"/>
      <c r="N27" s="203"/>
      <c r="O27" s="203"/>
      <c r="P27" s="534" t="e">
        <f t="shared" si="2"/>
        <v>#DIV/0!</v>
      </c>
      <c r="Q27" s="534"/>
      <c r="R27" s="535"/>
    </row>
    <row r="28" spans="2:18" ht="22" thickBot="1">
      <c r="L28" s="204" t="s">
        <v>327</v>
      </c>
      <c r="M28" s="205"/>
      <c r="N28" s="205"/>
      <c r="O28" s="205"/>
      <c r="P28" s="531" t="e">
        <f>AVERAGE(P23:P27)</f>
        <v>#DIV/0!</v>
      </c>
      <c r="Q28" s="532"/>
      <c r="R28" s="533"/>
    </row>
  </sheetData>
  <sheetProtection algorithmName="SHA-512" hashValue="H/KXEvTMsOvnNyzLxfWIyEZGGaWerPVxh+0MFm0jLL6FC/fdObqoxGHOMO2BmuvEfhSPnrZEf+nCz64zd/8HY/==" saltValue="Ch9lpg5dEETiv8+OzUBmtk==" spinCount="100000" sheet="1" objects="1" scenarios="1"/>
  <customSheetViews>
    <customSheetView guid="{893A966F-25E6-46FC-957B-02F001DEAB1D}" showPageBreaks="1" showRowCol="0" fitToPage="1" printArea="1" hiddenColumns="1" topLeftCell="I1">
      <selection activeCell="H7" sqref="A7:H7"/>
    </customSheetView>
    <customSheetView guid="{760D35EB-9D84-48B0-A9F0-42A5A7EABBF9}" showRowCol="0" hiddenColumns="1" topLeftCell="K1">
      <selection activeCell="J1" sqref="A1:J1048576"/>
    </customSheetView>
    <customSheetView guid="{01133E0C-7C3A-4E37-BCAF-BF05144EB456}" showRowCol="0" fitToPage="1" hiddenColumns="1" topLeftCell="I9">
      <selection activeCell="H7" sqref="A7:H7"/>
    </customSheetView>
    <customSheetView guid="{2A4F2E95-0219-42BA-935C-444DA3D73485}" showPageBreaks="1" showRowCol="0" fitToPage="1" printArea="1" hiddenColumns="1" topLeftCell="I11">
      <selection activeCell="U19" sqref="U19"/>
    </customSheetView>
  </customSheetViews>
  <mergeCells count="11">
    <mergeCell ref="P28:R28"/>
    <mergeCell ref="P27:R27"/>
    <mergeCell ref="P26:R26"/>
    <mergeCell ref="C2:F2"/>
    <mergeCell ref="P22:R22"/>
    <mergeCell ref="P23:R23"/>
    <mergeCell ref="P24:R24"/>
    <mergeCell ref="P25:R25"/>
    <mergeCell ref="B10:D10"/>
    <mergeCell ref="B15:D15"/>
    <mergeCell ref="L22:O22"/>
  </mergeCells>
  <phoneticPr fontId="41"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tabColor rgb="FFC00000"/>
    <pageSetUpPr fitToPage="1"/>
  </sheetPr>
  <dimension ref="A1"/>
  <sheetViews>
    <sheetView showRowColHeaders="0" workbookViewId="0">
      <selection activeCell="K1" sqref="K1"/>
    </sheetView>
  </sheetViews>
  <sheetFormatPr baseColWidth="10" defaultColWidth="11.375" defaultRowHeight="15"/>
  <cols>
    <col min="1" max="16384" width="11.375" style="4"/>
  </cols>
  <sheetData/>
  <sheetProtection algorithmName="SHA-512" hashValue="cDPYKV2ZT+lJ0tRE0csdEbOtZVNEypBqgm/eR+1GcEHx4yN/j4xvk2asuNEomopjyoJ0mIkVyr+eB7lUWO6XWe==" saltValue="8YoHA85d68YlCF/aDqu3+a==" spinCount="100000" sheet="1" objects="1" scenarios="1"/>
  <customSheetViews>
    <customSheetView guid="{893A966F-25E6-46FC-957B-02F001DEAB1D}" showPageBreaks="1" showRowCol="0" fitToPage="1" printArea="1">
      <selection activeCell="P27" sqref="P27"/>
    </customSheetView>
    <customSheetView guid="{01133E0C-7C3A-4E37-BCAF-BF05144EB456}" showRowCol="0" fitToPage="1">
      <selection activeCell="P27" sqref="P27"/>
    </customSheetView>
    <customSheetView guid="{2A4F2E95-0219-42BA-935C-444DA3D73485}" showPageBreaks="1" showRowCol="0" fitToPage="1" printArea="1">
      <selection activeCell="P27" sqref="P27"/>
    </customSheetView>
  </customSheetViews>
  <phoneticPr fontId="41"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pageSetUpPr fitToPage="1"/>
  </sheetPr>
  <dimension ref="A1:O72"/>
  <sheetViews>
    <sheetView showRowColHeaders="0" topLeftCell="A67" zoomScale="80" zoomScaleNormal="80" zoomScalePageLayoutView="80" workbookViewId="0">
      <selection activeCell="O18" sqref="O18"/>
    </sheetView>
  </sheetViews>
  <sheetFormatPr baseColWidth="10" defaultColWidth="9.125" defaultRowHeight="15"/>
  <cols>
    <col min="1" max="1" width="3.375" style="10" customWidth="1"/>
    <col min="2" max="2" width="6.75" style="10" customWidth="1"/>
    <col min="3" max="3" width="91.375" style="5" bestFit="1" customWidth="1"/>
    <col min="4" max="4" width="17" style="5" bestFit="1" customWidth="1"/>
    <col min="5" max="5" width="53" style="5" customWidth="1"/>
    <col min="6" max="6" width="9.125" style="5"/>
    <col min="7" max="7" width="9.125" style="10"/>
    <col min="8" max="8" width="29.375" style="10" hidden="1" customWidth="1"/>
    <col min="9" max="9" width="16.375" style="10" hidden="1" customWidth="1"/>
    <col min="10" max="10" width="23.375" style="10" hidden="1" customWidth="1"/>
    <col min="11" max="11" width="15.75" style="10" hidden="1" customWidth="1"/>
    <col min="12" max="12" width="8.875" style="10" hidden="1" customWidth="1"/>
    <col min="13" max="13" width="15.875" style="10" hidden="1" customWidth="1"/>
    <col min="14" max="14" width="6.75" style="10" hidden="1" customWidth="1"/>
    <col min="15" max="15" width="9.125" style="10"/>
    <col min="16" max="16384" width="9.125" style="5"/>
  </cols>
  <sheetData>
    <row r="1" spans="1:15" s="10" customFormat="1" ht="16" thickBot="1"/>
    <row r="2" spans="1:15" s="10" customFormat="1" ht="28">
      <c r="B2" s="553" t="s">
        <v>606</v>
      </c>
      <c r="C2" s="554"/>
      <c r="D2" s="554"/>
      <c r="E2" s="555"/>
    </row>
    <row r="3" spans="1:15" s="10" customFormat="1" ht="26" thickBot="1">
      <c r="B3" s="556" t="s">
        <v>468</v>
      </c>
      <c r="C3" s="557"/>
      <c r="D3" s="557"/>
      <c r="E3" s="558"/>
    </row>
    <row r="4" spans="1:15" s="10" customFormat="1" ht="16" thickBot="1"/>
    <row r="5" spans="1:15" ht="28">
      <c r="B5" s="463" t="s">
        <v>192</v>
      </c>
      <c r="C5" s="464"/>
      <c r="D5" s="464"/>
      <c r="E5" s="465"/>
      <c r="F5" s="10"/>
    </row>
    <row r="6" spans="1:15" ht="18">
      <c r="B6" s="559" t="s">
        <v>193</v>
      </c>
      <c r="C6" s="560"/>
      <c r="D6" s="560"/>
      <c r="E6" s="561"/>
      <c r="F6" s="10"/>
    </row>
    <row r="7" spans="1:15" ht="18">
      <c r="B7" s="111"/>
      <c r="C7" s="112" t="s">
        <v>472</v>
      </c>
      <c r="D7" s="39" t="s">
        <v>93</v>
      </c>
      <c r="E7" s="40" t="s">
        <v>94</v>
      </c>
      <c r="F7" s="10"/>
      <c r="H7" s="52"/>
      <c r="I7" s="51" t="s">
        <v>12</v>
      </c>
      <c r="J7" s="51" t="s">
        <v>13</v>
      </c>
      <c r="K7" s="51" t="s">
        <v>14</v>
      </c>
      <c r="L7" s="51" t="s">
        <v>10</v>
      </c>
      <c r="M7" s="51" t="s">
        <v>7</v>
      </c>
      <c r="N7" s="51" t="s">
        <v>8</v>
      </c>
    </row>
    <row r="8" spans="1:15" ht="15" customHeight="1">
      <c r="B8" s="403" t="s">
        <v>194</v>
      </c>
      <c r="C8" s="113" t="s">
        <v>195</v>
      </c>
      <c r="D8" s="11"/>
      <c r="E8" s="17" t="str">
        <f>IF(OR(D8="average",D8="unsatisfactory"),"Please insert comment...","")</f>
        <v/>
      </c>
      <c r="F8" s="10"/>
      <c r="H8" s="52" t="s">
        <v>196</v>
      </c>
      <c r="I8" s="52">
        <f>COUNTIF($D$8:$D$17,"very satisfactory")</f>
        <v>0</v>
      </c>
      <c r="J8" s="52">
        <f>COUNTIF($D$8:$D$17,"average")</f>
        <v>0</v>
      </c>
      <c r="K8" s="52">
        <f>COUNTIF($D$8:$D$17,"unsatisfactory")</f>
        <v>0</v>
      </c>
      <c r="L8" s="52">
        <f>COUNTIF($D$8:$D$17,"don't know")</f>
        <v>0</v>
      </c>
      <c r="M8" s="52">
        <f>COUNTIF($D$8:$D$17,"not applicable")</f>
        <v>0</v>
      </c>
      <c r="N8" s="52">
        <f>COUNTIF($D$8:$D$17,"")</f>
        <v>10</v>
      </c>
    </row>
    <row r="9" spans="1:15">
      <c r="A9" s="8"/>
      <c r="B9" s="404"/>
      <c r="C9" s="114" t="s">
        <v>469</v>
      </c>
      <c r="D9" s="11"/>
      <c r="E9" s="12" t="str">
        <f t="shared" ref="E9:E38" si="0">IF(OR(D9="average",D9="unsatisfactory"),"Please insert comment...","")</f>
        <v/>
      </c>
      <c r="F9" s="8"/>
      <c r="G9" s="8"/>
      <c r="H9" s="52" t="s">
        <v>265</v>
      </c>
      <c r="I9" s="52">
        <f>COUNTIF($D$18:$D$30,"very satisfactory")</f>
        <v>0</v>
      </c>
      <c r="J9" s="52">
        <f>COUNTIF($D$18:$D$30,"average")</f>
        <v>0</v>
      </c>
      <c r="K9" s="52">
        <f>COUNTIF($D$18:$D$30,"unsatisfactory")</f>
        <v>0</v>
      </c>
      <c r="L9" s="52">
        <f>COUNTIF($D$18:$D$30,"don't know")</f>
        <v>0</v>
      </c>
      <c r="M9" s="52">
        <f>COUNTIF($D$18:$D$30,"not applicable")</f>
        <v>0</v>
      </c>
      <c r="N9" s="52">
        <f>COUNTIF($D$18:$D$30,"")</f>
        <v>13</v>
      </c>
      <c r="O9" s="8"/>
    </row>
    <row r="10" spans="1:15">
      <c r="A10" s="8"/>
      <c r="B10" s="404"/>
      <c r="C10" s="114" t="s">
        <v>473</v>
      </c>
      <c r="D10" s="11"/>
      <c r="E10" s="12"/>
      <c r="F10" s="8"/>
      <c r="G10" s="8"/>
      <c r="H10" s="52" t="s">
        <v>607</v>
      </c>
      <c r="I10" s="52">
        <f>COUNTIF($D$32:$D$37,"very satisfactory")</f>
        <v>0</v>
      </c>
      <c r="J10" s="52">
        <f>COUNTIF($D$32:$D$37,"average")</f>
        <v>0</v>
      </c>
      <c r="K10" s="52">
        <f>COUNTIF($D$32:$D$37,"unsatisfactory")</f>
        <v>0</v>
      </c>
      <c r="L10" s="52">
        <f>COUNTIF($D$32:$D$37,"don't know")</f>
        <v>0</v>
      </c>
      <c r="M10" s="52">
        <f>COUNTIF($D$32:$D$37,"not applicable")</f>
        <v>0</v>
      </c>
      <c r="N10" s="52">
        <f>COUNTIF($D$32:$D$37,"")</f>
        <v>6</v>
      </c>
      <c r="O10" s="8"/>
    </row>
    <row r="11" spans="1:15">
      <c r="A11" s="8"/>
      <c r="B11" s="404"/>
      <c r="C11" s="114" t="s">
        <v>55</v>
      </c>
      <c r="D11" s="11"/>
      <c r="E11" s="284"/>
      <c r="F11" s="8"/>
      <c r="G11" s="8"/>
      <c r="H11" s="8"/>
      <c r="I11" s="8"/>
      <c r="J11" s="8"/>
      <c r="K11" s="8"/>
      <c r="L11" s="8"/>
      <c r="M11" s="8"/>
      <c r="N11" s="8"/>
      <c r="O11" s="8"/>
    </row>
    <row r="12" spans="1:15">
      <c r="A12" s="8"/>
      <c r="B12" s="404"/>
      <c r="C12" s="114" t="s">
        <v>54</v>
      </c>
      <c r="D12" s="11"/>
      <c r="E12" s="12"/>
      <c r="F12" s="8"/>
      <c r="G12" s="8"/>
      <c r="H12" s="8"/>
      <c r="I12" s="8"/>
      <c r="J12" s="8"/>
      <c r="K12" s="8"/>
      <c r="L12" s="8"/>
      <c r="M12" s="8"/>
      <c r="N12" s="8"/>
      <c r="O12" s="8"/>
    </row>
    <row r="13" spans="1:15">
      <c r="A13" s="8"/>
      <c r="B13" s="404"/>
      <c r="C13" s="114" t="s">
        <v>462</v>
      </c>
      <c r="D13" s="11"/>
      <c r="E13" s="12"/>
      <c r="F13" s="8"/>
      <c r="G13" s="8"/>
      <c r="H13" s="8"/>
      <c r="I13" s="8"/>
      <c r="J13" s="8"/>
      <c r="K13" s="8"/>
      <c r="L13" s="8"/>
      <c r="M13" s="8"/>
      <c r="N13" s="8"/>
      <c r="O13" s="8"/>
    </row>
    <row r="14" spans="1:15">
      <c r="B14" s="404"/>
      <c r="C14" s="114" t="s">
        <v>0</v>
      </c>
      <c r="D14" s="11"/>
      <c r="E14" s="285"/>
      <c r="F14" s="10"/>
    </row>
    <row r="15" spans="1:15">
      <c r="B15" s="404"/>
      <c r="C15" s="115" t="s">
        <v>266</v>
      </c>
      <c r="D15" s="26"/>
      <c r="E15" s="43"/>
      <c r="F15" s="10"/>
    </row>
    <row r="16" spans="1:15">
      <c r="B16" s="404"/>
      <c r="C16" s="115" t="s">
        <v>267</v>
      </c>
      <c r="D16" s="26"/>
      <c r="E16" s="43"/>
      <c r="F16" s="10"/>
    </row>
    <row r="17" spans="1:15">
      <c r="B17" s="417"/>
      <c r="C17" s="116" t="s">
        <v>192</v>
      </c>
      <c r="D17" s="15"/>
      <c r="E17" s="16"/>
      <c r="F17" s="10"/>
    </row>
    <row r="18" spans="1:15">
      <c r="B18" s="403" t="s">
        <v>268</v>
      </c>
      <c r="C18" s="114" t="s">
        <v>269</v>
      </c>
      <c r="D18" s="11"/>
      <c r="E18" s="12"/>
      <c r="F18" s="10"/>
    </row>
    <row r="19" spans="1:15">
      <c r="B19" s="404"/>
      <c r="C19" s="114" t="s">
        <v>270</v>
      </c>
      <c r="D19" s="11"/>
      <c r="E19" s="12"/>
      <c r="F19" s="10"/>
    </row>
    <row r="20" spans="1:15">
      <c r="B20" s="404"/>
      <c r="C20" s="114" t="s">
        <v>271</v>
      </c>
      <c r="D20" s="11"/>
      <c r="E20" s="12"/>
      <c r="F20" s="10"/>
    </row>
    <row r="21" spans="1:15">
      <c r="B21" s="404"/>
      <c r="C21" s="114" t="s">
        <v>272</v>
      </c>
      <c r="D21" s="11"/>
      <c r="E21" s="12"/>
      <c r="F21" s="10"/>
    </row>
    <row r="22" spans="1:15">
      <c r="B22" s="404"/>
      <c r="C22" s="114" t="s">
        <v>273</v>
      </c>
      <c r="D22" s="11"/>
      <c r="E22" s="12"/>
      <c r="F22" s="10"/>
    </row>
    <row r="23" spans="1:15">
      <c r="A23" s="8"/>
      <c r="B23" s="404"/>
      <c r="C23" s="114" t="s">
        <v>274</v>
      </c>
      <c r="D23" s="11"/>
      <c r="E23" s="12"/>
      <c r="F23" s="8"/>
      <c r="G23" s="8"/>
      <c r="H23" s="8"/>
      <c r="I23" s="8"/>
      <c r="J23" s="8"/>
      <c r="K23" s="8"/>
      <c r="L23" s="8"/>
      <c r="M23" s="8"/>
      <c r="N23" s="8"/>
      <c r="O23" s="8"/>
    </row>
    <row r="24" spans="1:15">
      <c r="A24" s="8"/>
      <c r="B24" s="404"/>
      <c r="C24" s="114" t="s">
        <v>275</v>
      </c>
      <c r="D24" s="11"/>
      <c r="E24" s="12" t="str">
        <f t="shared" si="0"/>
        <v/>
      </c>
      <c r="F24" s="8"/>
      <c r="G24" s="8"/>
      <c r="H24" s="8"/>
      <c r="I24" s="8"/>
      <c r="J24" s="8"/>
      <c r="K24" s="8"/>
      <c r="L24" s="8"/>
      <c r="M24" s="8"/>
      <c r="N24" s="8"/>
      <c r="O24" s="8"/>
    </row>
    <row r="25" spans="1:15">
      <c r="A25" s="8"/>
      <c r="B25" s="404"/>
      <c r="C25" s="114" t="s">
        <v>205</v>
      </c>
      <c r="D25" s="11"/>
      <c r="E25" s="12" t="str">
        <f t="shared" si="0"/>
        <v/>
      </c>
      <c r="F25" s="8"/>
      <c r="G25" s="8"/>
      <c r="H25" s="8"/>
      <c r="I25" s="8"/>
      <c r="J25" s="8"/>
      <c r="K25" s="8"/>
      <c r="L25" s="8"/>
      <c r="M25" s="8"/>
      <c r="N25" s="8"/>
      <c r="O25" s="8"/>
    </row>
    <row r="26" spans="1:15">
      <c r="A26" s="8"/>
      <c r="B26" s="404"/>
      <c r="C26" s="114" t="s">
        <v>206</v>
      </c>
      <c r="D26" s="11"/>
      <c r="E26" s="12" t="str">
        <f t="shared" si="0"/>
        <v/>
      </c>
      <c r="F26" s="8"/>
      <c r="G26" s="8"/>
      <c r="H26" s="8"/>
      <c r="I26" s="8"/>
      <c r="J26" s="8"/>
      <c r="K26" s="8"/>
      <c r="L26" s="8"/>
      <c r="M26" s="8"/>
      <c r="N26" s="8"/>
      <c r="O26" s="8"/>
    </row>
    <row r="27" spans="1:15">
      <c r="A27" s="8"/>
      <c r="B27" s="404"/>
      <c r="C27" s="114" t="s">
        <v>207</v>
      </c>
      <c r="D27" s="11"/>
      <c r="E27" s="12" t="str">
        <f t="shared" si="0"/>
        <v/>
      </c>
      <c r="F27" s="8"/>
      <c r="G27" s="8"/>
      <c r="H27" s="8"/>
      <c r="I27" s="8"/>
      <c r="J27" s="8"/>
      <c r="K27" s="8"/>
      <c r="L27" s="8"/>
      <c r="M27" s="8"/>
      <c r="N27" s="8"/>
      <c r="O27" s="8"/>
    </row>
    <row r="28" spans="1:15">
      <c r="A28" s="8"/>
      <c r="B28" s="404"/>
      <c r="C28" s="115" t="s">
        <v>208</v>
      </c>
      <c r="D28" s="26"/>
      <c r="E28" s="12" t="str">
        <f t="shared" si="0"/>
        <v/>
      </c>
      <c r="F28" s="8"/>
      <c r="G28" s="8"/>
      <c r="H28" s="8"/>
      <c r="I28" s="8"/>
      <c r="J28" s="8"/>
      <c r="K28" s="8"/>
      <c r="L28" s="8"/>
      <c r="M28" s="8"/>
      <c r="N28" s="8"/>
      <c r="O28" s="8"/>
    </row>
    <row r="29" spans="1:15">
      <c r="A29" s="8"/>
      <c r="B29" s="404"/>
      <c r="C29" s="115" t="s">
        <v>209</v>
      </c>
      <c r="D29" s="26"/>
      <c r="E29" s="12" t="str">
        <f t="shared" si="0"/>
        <v/>
      </c>
      <c r="F29" s="8"/>
      <c r="G29" s="8"/>
      <c r="H29" s="8"/>
      <c r="I29" s="8"/>
      <c r="J29" s="8"/>
      <c r="K29" s="8"/>
      <c r="L29" s="8"/>
      <c r="M29" s="8"/>
      <c r="N29" s="8"/>
      <c r="O29" s="8"/>
    </row>
    <row r="30" spans="1:15">
      <c r="A30" s="8"/>
      <c r="B30" s="417"/>
      <c r="C30" s="116" t="s">
        <v>210</v>
      </c>
      <c r="D30" s="15"/>
      <c r="E30" s="16" t="str">
        <f t="shared" si="0"/>
        <v/>
      </c>
      <c r="F30" s="8"/>
      <c r="G30" s="8"/>
      <c r="H30" s="8"/>
      <c r="I30" s="8"/>
      <c r="J30" s="8"/>
      <c r="K30" s="8"/>
      <c r="L30" s="8"/>
      <c r="M30" s="8"/>
      <c r="N30" s="8"/>
      <c r="O30" s="8"/>
    </row>
    <row r="31" spans="1:15">
      <c r="A31" s="8"/>
      <c r="B31" s="403" t="s">
        <v>470</v>
      </c>
      <c r="C31" s="113" t="s">
        <v>654</v>
      </c>
      <c r="D31" s="29"/>
      <c r="E31" s="18" t="str">
        <f t="shared" si="0"/>
        <v/>
      </c>
      <c r="F31" s="8"/>
      <c r="G31" s="8"/>
      <c r="H31" s="8"/>
      <c r="I31" s="8"/>
      <c r="J31" s="8"/>
      <c r="K31" s="8"/>
      <c r="L31" s="8"/>
      <c r="M31" s="8"/>
      <c r="N31" s="8"/>
      <c r="O31" s="8"/>
    </row>
    <row r="32" spans="1:15">
      <c r="A32" s="8"/>
      <c r="B32" s="404"/>
      <c r="C32" s="117" t="s">
        <v>211</v>
      </c>
      <c r="D32" s="11"/>
      <c r="E32" s="12" t="str">
        <f t="shared" si="0"/>
        <v/>
      </c>
      <c r="F32" s="8"/>
      <c r="G32" s="8"/>
      <c r="H32" s="8"/>
      <c r="I32" s="8"/>
      <c r="J32" s="8"/>
      <c r="K32" s="8"/>
      <c r="L32" s="8"/>
      <c r="M32" s="8"/>
      <c r="N32" s="8"/>
      <c r="O32" s="8"/>
    </row>
    <row r="33" spans="1:15">
      <c r="A33" s="8"/>
      <c r="B33" s="404"/>
      <c r="C33" s="117" t="s">
        <v>212</v>
      </c>
      <c r="D33" s="11"/>
      <c r="E33" s="12" t="str">
        <f t="shared" si="0"/>
        <v/>
      </c>
      <c r="F33" s="8"/>
      <c r="G33" s="8"/>
      <c r="H33" s="8"/>
      <c r="I33" s="8"/>
      <c r="J33" s="8"/>
      <c r="K33" s="8"/>
      <c r="L33" s="8"/>
      <c r="M33" s="8"/>
      <c r="N33" s="8"/>
      <c r="O33" s="8"/>
    </row>
    <row r="34" spans="1:15">
      <c r="A34" s="8"/>
      <c r="B34" s="404"/>
      <c r="C34" s="117" t="s">
        <v>213</v>
      </c>
      <c r="D34" s="11"/>
      <c r="E34" s="12" t="str">
        <f t="shared" si="0"/>
        <v/>
      </c>
      <c r="F34" s="8"/>
      <c r="G34" s="8"/>
      <c r="H34" s="8"/>
      <c r="I34" s="8"/>
      <c r="J34" s="8"/>
      <c r="K34" s="8"/>
      <c r="L34" s="8"/>
      <c r="M34" s="8"/>
      <c r="N34" s="8"/>
      <c r="O34" s="8"/>
    </row>
    <row r="35" spans="1:15">
      <c r="A35" s="8"/>
      <c r="B35" s="404"/>
      <c r="C35" s="117" t="s">
        <v>214</v>
      </c>
      <c r="D35" s="11"/>
      <c r="E35" s="12" t="str">
        <f t="shared" si="0"/>
        <v/>
      </c>
      <c r="F35" s="8"/>
      <c r="G35" s="8"/>
      <c r="H35" s="8"/>
      <c r="I35" s="8"/>
      <c r="J35" s="8"/>
      <c r="K35" s="8"/>
      <c r="L35" s="8"/>
      <c r="M35" s="8"/>
      <c r="N35" s="8"/>
      <c r="O35" s="8"/>
    </row>
    <row r="36" spans="1:15">
      <c r="A36" s="8"/>
      <c r="B36" s="404"/>
      <c r="C36" s="117" t="s">
        <v>19</v>
      </c>
      <c r="D36" s="11"/>
      <c r="E36" s="12" t="str">
        <f t="shared" si="0"/>
        <v/>
      </c>
      <c r="F36" s="8"/>
      <c r="G36" s="8"/>
      <c r="H36" s="8"/>
      <c r="I36" s="8"/>
      <c r="J36" s="8"/>
      <c r="K36" s="8"/>
      <c r="L36" s="8"/>
      <c r="M36" s="8"/>
      <c r="N36" s="8"/>
      <c r="O36" s="8"/>
    </row>
    <row r="37" spans="1:15">
      <c r="A37" s="8"/>
      <c r="B37" s="417"/>
      <c r="C37" s="118" t="s">
        <v>215</v>
      </c>
      <c r="D37" s="15"/>
      <c r="E37" s="43" t="str">
        <f t="shared" si="0"/>
        <v/>
      </c>
      <c r="F37" s="8"/>
      <c r="G37" s="8"/>
      <c r="H37" s="8"/>
      <c r="I37" s="8"/>
      <c r="J37" s="8"/>
      <c r="K37" s="8"/>
      <c r="L37" s="8"/>
      <c r="M37" s="8"/>
      <c r="N37" s="8"/>
      <c r="O37" s="8"/>
    </row>
    <row r="38" spans="1:15">
      <c r="A38" s="8"/>
      <c r="B38" s="403" t="s">
        <v>216</v>
      </c>
      <c r="C38" s="113" t="s">
        <v>217</v>
      </c>
      <c r="D38" s="29"/>
      <c r="E38" s="19" t="str">
        <f t="shared" si="0"/>
        <v/>
      </c>
      <c r="F38" s="8"/>
      <c r="G38" s="8"/>
      <c r="H38" s="8"/>
      <c r="I38" s="8"/>
      <c r="J38" s="8"/>
      <c r="K38" s="8"/>
      <c r="L38" s="8"/>
      <c r="M38" s="8"/>
      <c r="N38" s="8"/>
      <c r="O38" s="8"/>
    </row>
    <row r="39" spans="1:15">
      <c r="A39" s="8"/>
      <c r="B39" s="404"/>
      <c r="C39" s="117" t="s">
        <v>218</v>
      </c>
      <c r="D39" s="25"/>
      <c r="E39" s="12"/>
      <c r="F39" s="8"/>
      <c r="G39" s="8"/>
      <c r="H39" s="8"/>
      <c r="I39" s="8"/>
      <c r="J39" s="8"/>
      <c r="K39" s="8"/>
      <c r="L39" s="8"/>
      <c r="M39" s="8"/>
      <c r="N39" s="8"/>
      <c r="O39" s="8"/>
    </row>
    <row r="40" spans="1:15">
      <c r="A40" s="8"/>
      <c r="B40" s="404"/>
      <c r="C40" s="117" t="s">
        <v>219</v>
      </c>
      <c r="D40" s="29"/>
      <c r="E40" s="12"/>
      <c r="F40" s="8"/>
      <c r="G40" s="8"/>
      <c r="H40" s="8"/>
      <c r="I40" s="8"/>
      <c r="J40" s="8"/>
      <c r="K40" s="8"/>
      <c r="L40" s="8"/>
      <c r="M40" s="8"/>
      <c r="N40" s="8"/>
      <c r="O40" s="8"/>
    </row>
    <row r="41" spans="1:15">
      <c r="A41" s="8"/>
      <c r="B41" s="404"/>
      <c r="C41" s="117" t="s">
        <v>220</v>
      </c>
      <c r="D41" s="25"/>
      <c r="E41" s="12"/>
      <c r="F41" s="8"/>
      <c r="G41" s="8"/>
      <c r="H41" s="8"/>
      <c r="I41" s="8"/>
      <c r="J41" s="8"/>
      <c r="K41" s="8"/>
      <c r="L41" s="8"/>
      <c r="M41" s="8"/>
      <c r="N41" s="8"/>
      <c r="O41" s="8"/>
    </row>
    <row r="42" spans="1:15">
      <c r="A42" s="8"/>
      <c r="B42" s="404"/>
      <c r="C42" s="117" t="s">
        <v>221</v>
      </c>
      <c r="D42" s="29"/>
      <c r="E42" s="12"/>
      <c r="F42" s="8"/>
      <c r="G42" s="8"/>
      <c r="H42" s="8"/>
      <c r="I42" s="8"/>
      <c r="J42" s="8"/>
      <c r="K42" s="8"/>
      <c r="L42" s="8"/>
      <c r="M42" s="8"/>
      <c r="N42" s="8"/>
      <c r="O42" s="8"/>
    </row>
    <row r="43" spans="1:15">
      <c r="A43" s="8"/>
      <c r="B43" s="404"/>
      <c r="C43" s="117" t="s">
        <v>222</v>
      </c>
      <c r="D43" s="25"/>
      <c r="E43" s="12"/>
      <c r="F43" s="8"/>
      <c r="G43" s="8"/>
      <c r="H43" s="8"/>
      <c r="I43" s="8"/>
      <c r="J43" s="8"/>
      <c r="K43" s="8"/>
      <c r="L43" s="8"/>
      <c r="M43" s="8"/>
      <c r="N43" s="8"/>
      <c r="O43" s="8"/>
    </row>
    <row r="44" spans="1:15">
      <c r="A44" s="8"/>
      <c r="B44" s="404"/>
      <c r="C44" s="117" t="s">
        <v>223</v>
      </c>
      <c r="D44" s="29"/>
      <c r="E44" s="12"/>
      <c r="F44" s="8"/>
      <c r="G44" s="8"/>
      <c r="H44" s="8"/>
      <c r="I44" s="8"/>
      <c r="J44" s="8"/>
      <c r="K44" s="8"/>
      <c r="L44" s="8"/>
      <c r="M44" s="8"/>
      <c r="N44" s="8"/>
      <c r="O44" s="8"/>
    </row>
    <row r="45" spans="1:15">
      <c r="A45" s="8"/>
      <c r="B45" s="404"/>
      <c r="C45" s="117" t="s">
        <v>650</v>
      </c>
      <c r="D45" s="25"/>
      <c r="E45" s="12"/>
      <c r="F45" s="8"/>
      <c r="G45" s="8"/>
      <c r="H45" s="8"/>
      <c r="I45" s="8"/>
      <c r="J45" s="8"/>
      <c r="K45" s="8"/>
      <c r="L45" s="8"/>
      <c r="M45" s="8"/>
      <c r="N45" s="8"/>
      <c r="O45" s="8"/>
    </row>
    <row r="46" spans="1:15">
      <c r="A46" s="8"/>
      <c r="B46" s="404"/>
      <c r="C46" s="117" t="s">
        <v>651</v>
      </c>
      <c r="D46" s="29"/>
      <c r="E46" s="12"/>
      <c r="F46" s="8"/>
      <c r="G46" s="8"/>
      <c r="H46" s="8"/>
      <c r="I46" s="8"/>
      <c r="J46" s="8"/>
      <c r="K46" s="8"/>
      <c r="L46" s="8"/>
      <c r="M46" s="8"/>
      <c r="N46" s="8"/>
      <c r="O46" s="8"/>
    </row>
    <row r="47" spans="1:15">
      <c r="A47" s="8"/>
      <c r="B47" s="404"/>
      <c r="C47" s="117" t="s">
        <v>652</v>
      </c>
      <c r="D47" s="25"/>
      <c r="E47" s="12"/>
      <c r="F47" s="8"/>
      <c r="G47" s="8"/>
      <c r="H47" s="8"/>
      <c r="I47" s="8"/>
      <c r="J47" s="8"/>
      <c r="K47" s="8"/>
      <c r="L47" s="8"/>
      <c r="M47" s="8"/>
      <c r="N47" s="8"/>
      <c r="O47" s="8"/>
    </row>
    <row r="48" spans="1:15">
      <c r="A48" s="8"/>
      <c r="B48" s="404"/>
      <c r="C48" s="117" t="s">
        <v>224</v>
      </c>
      <c r="D48" s="29"/>
      <c r="E48" s="12"/>
      <c r="F48" s="8"/>
      <c r="G48" s="8"/>
      <c r="H48" s="8"/>
      <c r="I48" s="8"/>
      <c r="J48" s="8"/>
      <c r="K48" s="8"/>
      <c r="L48" s="8"/>
      <c r="M48" s="8"/>
      <c r="N48" s="8"/>
      <c r="O48" s="8"/>
    </row>
    <row r="49" spans="1:15">
      <c r="A49" s="8"/>
      <c r="B49" s="404"/>
      <c r="C49" s="117" t="s">
        <v>653</v>
      </c>
      <c r="D49" s="25"/>
      <c r="E49" s="12"/>
      <c r="F49" s="8"/>
      <c r="G49" s="8"/>
      <c r="H49" s="8"/>
      <c r="I49" s="8"/>
      <c r="J49" s="8"/>
      <c r="K49" s="8"/>
      <c r="L49" s="8"/>
      <c r="M49" s="8"/>
      <c r="N49" s="8"/>
      <c r="O49" s="8"/>
    </row>
    <row r="50" spans="1:15">
      <c r="A50" s="8"/>
      <c r="B50" s="417"/>
      <c r="C50" s="118" t="s">
        <v>210</v>
      </c>
      <c r="D50" s="119"/>
      <c r="E50" s="16"/>
      <c r="F50" s="8"/>
      <c r="G50" s="8"/>
      <c r="H50" s="8"/>
      <c r="I50" s="8"/>
      <c r="J50" s="8"/>
      <c r="K50" s="8"/>
      <c r="L50" s="8"/>
      <c r="M50" s="8"/>
      <c r="N50" s="8"/>
      <c r="O50" s="8"/>
    </row>
    <row r="51" spans="1:15" ht="18">
      <c r="A51" s="8"/>
      <c r="B51" s="120"/>
      <c r="C51" s="544" t="s">
        <v>362</v>
      </c>
      <c r="D51" s="545"/>
      <c r="E51" s="546" t="s">
        <v>225</v>
      </c>
      <c r="F51" s="8"/>
      <c r="G51" s="8"/>
      <c r="H51" s="8"/>
      <c r="I51" s="8"/>
      <c r="J51" s="8"/>
      <c r="K51" s="8"/>
      <c r="L51" s="8"/>
      <c r="M51" s="8"/>
      <c r="N51" s="8"/>
      <c r="O51" s="8"/>
    </row>
    <row r="52" spans="1:15" ht="18">
      <c r="A52" s="8"/>
      <c r="B52" s="121"/>
      <c r="C52" s="549" t="s">
        <v>471</v>
      </c>
      <c r="D52" s="550"/>
      <c r="E52" s="547"/>
      <c r="F52" s="8"/>
      <c r="G52" s="8"/>
      <c r="H52" s="8"/>
      <c r="I52" s="8"/>
      <c r="J52" s="8"/>
      <c r="K52" s="8"/>
      <c r="L52" s="8"/>
      <c r="M52" s="8"/>
      <c r="N52" s="8"/>
      <c r="O52" s="8"/>
    </row>
    <row r="53" spans="1:15" ht="18" customHeight="1">
      <c r="B53" s="121"/>
      <c r="C53" s="549" t="s">
        <v>226</v>
      </c>
      <c r="D53" s="550"/>
      <c r="E53" s="547"/>
      <c r="F53" s="10"/>
    </row>
    <row r="54" spans="1:15" ht="18" customHeight="1" thickBot="1">
      <c r="B54" s="122"/>
      <c r="C54" s="551" t="s">
        <v>227</v>
      </c>
      <c r="D54" s="552"/>
      <c r="E54" s="548"/>
      <c r="F54" s="10"/>
    </row>
    <row r="55" spans="1:15" ht="18" customHeight="1">
      <c r="C55" s="10"/>
      <c r="D55" s="10"/>
      <c r="E55" s="10"/>
      <c r="F55" s="10"/>
    </row>
    <row r="56" spans="1:15" ht="18" customHeight="1">
      <c r="C56" s="10"/>
      <c r="D56" s="10"/>
      <c r="E56" s="10"/>
      <c r="F56" s="10"/>
    </row>
    <row r="57" spans="1:15">
      <c r="C57" s="10"/>
      <c r="D57" s="10"/>
      <c r="E57" s="10"/>
      <c r="F57" s="10"/>
    </row>
    <row r="58" spans="1:15">
      <c r="C58" s="10"/>
      <c r="D58" s="10"/>
      <c r="E58" s="10"/>
      <c r="F58" s="10"/>
    </row>
    <row r="59" spans="1:15">
      <c r="C59" s="10"/>
      <c r="D59" s="10"/>
      <c r="E59" s="10"/>
      <c r="F59" s="10"/>
    </row>
    <row r="60" spans="1:15">
      <c r="C60" s="10"/>
      <c r="D60" s="10"/>
      <c r="E60" s="10"/>
      <c r="F60" s="10"/>
    </row>
    <row r="61" spans="1:15">
      <c r="C61" s="10"/>
      <c r="D61" s="10"/>
      <c r="E61" s="10"/>
      <c r="F61" s="10"/>
    </row>
    <row r="62" spans="1:15">
      <c r="C62" s="10"/>
      <c r="D62" s="10"/>
      <c r="E62" s="10"/>
      <c r="F62" s="10"/>
    </row>
    <row r="63" spans="1:15">
      <c r="C63" s="10"/>
      <c r="D63" s="10"/>
      <c r="E63" s="10"/>
      <c r="F63" s="10"/>
    </row>
    <row r="64" spans="1:15">
      <c r="C64" s="10"/>
      <c r="D64" s="10"/>
      <c r="E64" s="10"/>
      <c r="F64" s="10"/>
    </row>
    <row r="65" spans="3:6">
      <c r="C65" s="10"/>
      <c r="D65" s="10"/>
      <c r="E65" s="10"/>
      <c r="F65" s="10"/>
    </row>
    <row r="66" spans="3:6">
      <c r="C66" s="10"/>
      <c r="D66" s="10"/>
      <c r="E66" s="10"/>
      <c r="F66" s="10"/>
    </row>
    <row r="67" spans="3:6">
      <c r="C67" s="10"/>
      <c r="D67" s="10"/>
      <c r="E67" s="10"/>
      <c r="F67" s="10"/>
    </row>
    <row r="68" spans="3:6">
      <c r="C68" s="10"/>
      <c r="D68" s="10"/>
      <c r="E68" s="10"/>
      <c r="F68" s="10"/>
    </row>
    <row r="69" spans="3:6">
      <c r="C69" s="10"/>
      <c r="D69" s="10"/>
      <c r="E69" s="10"/>
      <c r="F69" s="10"/>
    </row>
    <row r="70" spans="3:6">
      <c r="C70" s="10"/>
      <c r="D70" s="10"/>
      <c r="E70" s="10"/>
      <c r="F70" s="10"/>
    </row>
    <row r="71" spans="3:6">
      <c r="F71" s="10"/>
    </row>
    <row r="72" spans="3:6">
      <c r="F72" s="10"/>
    </row>
  </sheetData>
  <sheetProtection algorithmName="SHA-512" hashValue="pL5PAw5Jmvd/8jxS00igvy8ceZaZ1NSI8qExbBL8Fny73RVCb76VUYLyE3JwEL7p3nict2jSdxUrFXnr+5H3Tp==" saltValue="vlVDRPnJ0CGFYsJFr7l8n7==" spinCount="100000" sheet="1" objects="1" scenarios="1"/>
  <customSheetViews>
    <customSheetView guid="{893A966F-25E6-46FC-957B-02F001DEAB1D}" scale="80" showPageBreaks="1" showRowCol="0" fitToPage="1" printArea="1" hiddenColumns="1">
      <selection activeCell="C18" sqref="C18"/>
      <rowBreaks count="1" manualBreakCount="1">
        <brk id="38" min="1" max="4" man="1"/>
      </rowBreaks>
    </customSheetView>
    <customSheetView guid="{01133E0C-7C3A-4E37-BCAF-BF05144EB456}" scale="80" showRowCol="0" fitToPage="1" hiddenColumns="1">
      <selection activeCell="C18" sqref="C18"/>
      <rowBreaks count="1" manualBreakCount="1">
        <brk id="38" min="1" max="4" man="1"/>
      </rowBreaks>
    </customSheetView>
    <customSheetView guid="{2A4F2E95-0219-42BA-935C-444DA3D73485}" scale="80" showPageBreaks="1" showRowCol="0" fitToPage="1" printArea="1" hiddenColumns="1" topLeftCell="A51">
      <selection activeCell="E80" sqref="E80"/>
      <rowBreaks count="1" manualBreakCount="1">
        <brk id="37" min="1" max="4" man="1"/>
      </rowBreaks>
    </customSheetView>
  </customSheetViews>
  <mergeCells count="13">
    <mergeCell ref="B18:B30"/>
    <mergeCell ref="B2:E2"/>
    <mergeCell ref="B3:E3"/>
    <mergeCell ref="B5:E5"/>
    <mergeCell ref="B6:E6"/>
    <mergeCell ref="B8:B17"/>
    <mergeCell ref="B31:B37"/>
    <mergeCell ref="B38:B50"/>
    <mergeCell ref="C51:D51"/>
    <mergeCell ref="E51:E54"/>
    <mergeCell ref="C52:D52"/>
    <mergeCell ref="C53:D53"/>
    <mergeCell ref="C54:D54"/>
  </mergeCells>
  <phoneticPr fontId="41" type="noConversion"/>
  <conditionalFormatting sqref="D8:D50">
    <cfRule type="cellIs" dxfId="18" priority="17" operator="equal">
      <formula>"don't know"</formula>
    </cfRule>
    <cfRule type="cellIs" dxfId="17" priority="18" operator="equal">
      <formula>"unsatisfactory"</formula>
    </cfRule>
    <cfRule type="cellIs" dxfId="16" priority="19" operator="equal">
      <formula>"average"</formula>
    </cfRule>
  </conditionalFormatting>
  <conditionalFormatting sqref="D8:D50">
    <cfRule type="cellIs" dxfId="15" priority="16" operator="equal">
      <formula>"very satisfactory"</formula>
    </cfRule>
  </conditionalFormatting>
  <conditionalFormatting sqref="D31 D38 D40 D42 D44 D46 D48">
    <cfRule type="cellIs" dxfId="14" priority="11" operator="equal">
      <formula>"don't know"</formula>
    </cfRule>
    <cfRule type="cellIs" dxfId="13" priority="12" operator="equal">
      <formula>"not applicable"</formula>
    </cfRule>
    <cfRule type="cellIs" dxfId="12" priority="13" operator="equal">
      <formula>"no"</formula>
    </cfRule>
    <cfRule type="cellIs" dxfId="11" priority="14" operator="equal">
      <formula>"more or less"</formula>
    </cfRule>
    <cfRule type="cellIs" dxfId="10" priority="15" operator="equal">
      <formula>"yes"</formula>
    </cfRule>
  </conditionalFormatting>
  <conditionalFormatting sqref="D50">
    <cfRule type="cellIs" dxfId="9" priority="6" operator="equal">
      <formula>"don't know"</formula>
    </cfRule>
    <cfRule type="cellIs" dxfId="8" priority="7" operator="equal">
      <formula>"not applicable"</formula>
    </cfRule>
    <cfRule type="cellIs" dxfId="7" priority="8" operator="equal">
      <formula>"no"</formula>
    </cfRule>
    <cfRule type="cellIs" dxfId="6" priority="9" operator="equal">
      <formula>"more or less"</formula>
    </cfRule>
    <cfRule type="cellIs" dxfId="5" priority="10" operator="equal">
      <formula>"yes"</formula>
    </cfRule>
  </conditionalFormatting>
  <conditionalFormatting sqref="D50">
    <cfRule type="cellIs" dxfId="4" priority="1" operator="equal">
      <formula>"don't know"</formula>
    </cfRule>
    <cfRule type="cellIs" dxfId="3" priority="2" operator="equal">
      <formula>"not applicable"</formula>
    </cfRule>
    <cfRule type="cellIs" dxfId="2" priority="3" operator="equal">
      <formula>"no"</formula>
    </cfRule>
    <cfRule type="cellIs" dxfId="1" priority="4" operator="equal">
      <formula>"more or less"</formula>
    </cfRule>
    <cfRule type="cellIs" dxfId="0" priority="5" operator="equal">
      <formula>"yes"</formula>
    </cfRule>
  </conditionalFormatting>
  <dataValidations count="1">
    <dataValidation type="list" allowBlank="1" showInputMessage="1" showErrorMessage="1" sqref="D32:D37 D8:D30">
      <formula1>"very satisfactory,average,unsatisfactory"</formula1>
    </dataValidation>
  </dataValidations>
  <hyperlinks>
    <hyperlink ref="B3" r:id="rId1"/>
  </hyperlinks>
  <pageMargins left="0.7" right="0.7" top="0.75" bottom="0.75" header="0.3" footer="0.3"/>
  <rowBreaks count="1" manualBreakCount="1">
    <brk id="37" min="1" max="4" man="1"/>
  </rowBreaks>
  <drawing r:id="rId2"/>
  <legacyDrawing r:id="rId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G13"/>
  <sheetViews>
    <sheetView workbookViewId="0">
      <selection activeCell="B14" sqref="B14"/>
    </sheetView>
  </sheetViews>
  <sheetFormatPr baseColWidth="10" defaultColWidth="8.625" defaultRowHeight="15"/>
  <cols>
    <col min="2" max="2" width="26.375" customWidth="1"/>
    <col min="6" max="6" width="104.25" customWidth="1"/>
  </cols>
  <sheetData>
    <row r="2" spans="1:7">
      <c r="A2" s="562" t="s">
        <v>698</v>
      </c>
      <c r="B2" s="562"/>
      <c r="C2" s="563" t="s">
        <v>660</v>
      </c>
      <c r="D2" s="563"/>
      <c r="E2" s="563"/>
      <c r="F2" s="563"/>
    </row>
    <row r="3" spans="1:7">
      <c r="A3" s="562"/>
      <c r="B3" s="562"/>
      <c r="C3" s="563"/>
      <c r="D3" s="563"/>
      <c r="E3" s="563"/>
      <c r="F3" s="563"/>
    </row>
    <row r="4" spans="1:7">
      <c r="A4" s="562" t="s">
        <v>696</v>
      </c>
      <c r="B4" s="562"/>
      <c r="C4" s="563" t="s">
        <v>697</v>
      </c>
      <c r="D4" s="563"/>
      <c r="E4" s="563"/>
      <c r="F4" s="563"/>
    </row>
    <row r="5" spans="1:7">
      <c r="A5" s="562"/>
      <c r="B5" s="562"/>
      <c r="C5" s="563"/>
      <c r="D5" s="563"/>
      <c r="E5" s="563"/>
      <c r="F5" s="563"/>
    </row>
    <row r="6" spans="1:7">
      <c r="A6" s="562" t="s">
        <v>661</v>
      </c>
      <c r="B6" s="562"/>
      <c r="C6" s="563" t="s">
        <v>662</v>
      </c>
      <c r="D6" s="563"/>
      <c r="E6" s="563"/>
      <c r="F6" s="563"/>
    </row>
    <row r="7" spans="1:7">
      <c r="A7" s="562"/>
      <c r="B7" s="562"/>
      <c r="C7" s="563"/>
      <c r="D7" s="563"/>
      <c r="E7" s="563"/>
      <c r="F7" s="563"/>
    </row>
    <row r="8" spans="1:7">
      <c r="A8" s="562" t="s">
        <v>692</v>
      </c>
      <c r="B8" s="562"/>
      <c r="C8" s="563" t="s">
        <v>693</v>
      </c>
      <c r="D8" s="563"/>
      <c r="E8" s="563"/>
      <c r="F8" s="563"/>
    </row>
    <row r="9" spans="1:7">
      <c r="A9" s="562"/>
      <c r="B9" s="562"/>
      <c r="C9" s="563"/>
      <c r="D9" s="563"/>
      <c r="E9" s="563"/>
      <c r="F9" s="563"/>
    </row>
    <row r="10" spans="1:7">
      <c r="A10" s="562" t="s">
        <v>695</v>
      </c>
      <c r="B10" s="562"/>
      <c r="C10" s="563" t="s">
        <v>694</v>
      </c>
      <c r="D10" s="563"/>
      <c r="E10" s="563"/>
      <c r="F10" s="563"/>
    </row>
    <row r="11" spans="1:7">
      <c r="A11" s="562"/>
      <c r="B11" s="562"/>
      <c r="C11" s="563"/>
      <c r="D11" s="563"/>
      <c r="E11" s="563"/>
      <c r="F11" s="563"/>
    </row>
    <row r="12" spans="1:7" ht="42.75" customHeight="1">
      <c r="A12" s="564" t="s">
        <v>644</v>
      </c>
      <c r="B12" s="564"/>
      <c r="C12" s="563" t="s">
        <v>691</v>
      </c>
      <c r="D12" s="563"/>
      <c r="E12" s="563"/>
      <c r="F12" s="563"/>
      <c r="G12" s="288"/>
    </row>
    <row r="13" spans="1:7" ht="35.25" customHeight="1">
      <c r="A13" s="564"/>
      <c r="B13" s="564"/>
      <c r="C13" s="563"/>
      <c r="D13" s="563"/>
      <c r="E13" s="563"/>
      <c r="F13" s="563"/>
    </row>
  </sheetData>
  <sheetProtection algorithmName="SHA-512" hashValue="1PA6myeCZg2hBZT6oklJeZHws+nK8ZwiF8RUe+qrQLGOJUKheZJ/EYefdpgQPZjue7aG+rn5dCRynyYrS9GvnN==" saltValue="ll07KMKL4RsU1Z8WOYD1k4==" spinCount="100000" sheet="1" objects="1" scenarios="1"/>
  <mergeCells count="12">
    <mergeCell ref="C12:F13"/>
    <mergeCell ref="A12:B13"/>
    <mergeCell ref="A8:B9"/>
    <mergeCell ref="C8:F9"/>
    <mergeCell ref="A10:B11"/>
    <mergeCell ref="C10:F11"/>
    <mergeCell ref="A4:B5"/>
    <mergeCell ref="C4:F5"/>
    <mergeCell ref="A2:B3"/>
    <mergeCell ref="C2:F3"/>
    <mergeCell ref="A6:B7"/>
    <mergeCell ref="C6:F7"/>
  </mergeCells>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13"/>
  <sheetViews>
    <sheetView topLeftCell="A2" zoomScale="90" zoomScaleNormal="90" zoomScalePageLayoutView="90" workbookViewId="0">
      <selection activeCell="N6" sqref="N6"/>
    </sheetView>
  </sheetViews>
  <sheetFormatPr baseColWidth="10" defaultColWidth="8.625" defaultRowHeight="15"/>
  <cols>
    <col min="1" max="1" width="18.625" customWidth="1"/>
    <col min="2" max="2" width="29.125" customWidth="1"/>
    <col min="3" max="3" width="45.125" customWidth="1"/>
    <col min="4" max="4" width="31.75" customWidth="1"/>
  </cols>
  <sheetData>
    <row r="1" spans="1:6" ht="39.75" customHeight="1" thickBot="1">
      <c r="A1" s="567" t="s">
        <v>685</v>
      </c>
      <c r="B1" s="568"/>
      <c r="C1" s="568"/>
      <c r="D1" s="569"/>
    </row>
    <row r="2" spans="1:6">
      <c r="A2" s="337" t="s">
        <v>665</v>
      </c>
      <c r="B2" s="338" t="s">
        <v>128</v>
      </c>
      <c r="C2" s="338" t="s">
        <v>666</v>
      </c>
      <c r="D2" s="339" t="s">
        <v>667</v>
      </c>
    </row>
    <row r="3" spans="1:6" ht="36" customHeight="1">
      <c r="A3" s="565" t="s">
        <v>59</v>
      </c>
      <c r="B3" s="340" t="s">
        <v>76</v>
      </c>
      <c r="C3" s="341" t="s">
        <v>247</v>
      </c>
      <c r="D3" s="342" t="s">
        <v>79</v>
      </c>
    </row>
    <row r="4" spans="1:6" ht="105">
      <c r="A4" s="565"/>
      <c r="B4" s="343" t="s">
        <v>76</v>
      </c>
      <c r="C4" s="341" t="s">
        <v>69</v>
      </c>
      <c r="D4" s="342" t="s">
        <v>79</v>
      </c>
    </row>
    <row r="5" spans="1:6" hidden="1">
      <c r="A5" s="565"/>
      <c r="B5" s="343" t="s">
        <v>76</v>
      </c>
      <c r="C5" s="341" t="s">
        <v>248</v>
      </c>
      <c r="D5" s="342" t="s">
        <v>79</v>
      </c>
    </row>
    <row r="6" spans="1:6" ht="45">
      <c r="A6" s="565"/>
      <c r="B6" s="343" t="s">
        <v>76</v>
      </c>
      <c r="C6" s="341" t="s">
        <v>528</v>
      </c>
      <c r="D6" s="342" t="s">
        <v>79</v>
      </c>
    </row>
    <row r="7" spans="1:6" ht="39.75" customHeight="1">
      <c r="A7" s="565"/>
      <c r="B7" s="343" t="s">
        <v>76</v>
      </c>
      <c r="C7" s="341" t="s">
        <v>70</v>
      </c>
      <c r="D7" s="342" t="s">
        <v>79</v>
      </c>
    </row>
    <row r="8" spans="1:6" ht="60.75" customHeight="1">
      <c r="A8" s="565"/>
      <c r="B8" s="343" t="s">
        <v>75</v>
      </c>
      <c r="C8" s="341" t="s">
        <v>71</v>
      </c>
      <c r="D8" s="342" t="s">
        <v>668</v>
      </c>
    </row>
    <row r="9" spans="1:6" ht="60.75" customHeight="1">
      <c r="A9" s="565"/>
      <c r="B9" s="343" t="s">
        <v>121</v>
      </c>
      <c r="C9" s="344" t="s">
        <v>529</v>
      </c>
      <c r="D9" s="342" t="s">
        <v>79</v>
      </c>
      <c r="F9" s="336"/>
    </row>
    <row r="10" spans="1:6" ht="45.75" customHeight="1">
      <c r="A10" s="565"/>
      <c r="B10" s="343" t="s">
        <v>76</v>
      </c>
      <c r="C10" s="341" t="s">
        <v>439</v>
      </c>
      <c r="D10" s="342" t="s">
        <v>79</v>
      </c>
    </row>
    <row r="11" spans="1:6" ht="39.75" customHeight="1">
      <c r="A11" s="565"/>
      <c r="B11" s="343" t="s">
        <v>198</v>
      </c>
      <c r="C11" s="341" t="s">
        <v>72</v>
      </c>
      <c r="D11" s="342" t="s">
        <v>669</v>
      </c>
    </row>
    <row r="12" spans="1:6" ht="30">
      <c r="A12" s="565"/>
      <c r="B12" s="343" t="s">
        <v>76</v>
      </c>
      <c r="C12" s="341" t="s">
        <v>73</v>
      </c>
      <c r="D12" s="342" t="s">
        <v>670</v>
      </c>
    </row>
    <row r="13" spans="1:6" ht="49.5" customHeight="1" thickBot="1">
      <c r="A13" s="566"/>
      <c r="B13" s="345" t="s">
        <v>76</v>
      </c>
      <c r="C13" s="346" t="s">
        <v>230</v>
      </c>
      <c r="D13" s="347" t="s">
        <v>671</v>
      </c>
    </row>
  </sheetData>
  <sheetProtection algorithmName="SHA-512" hashValue="bGZkFJeTHZMIisXtbJwm1UG2mvQz+fnzgyWQDuLfCBxwrdrW//lkaVx3yCUosYBtuLe64jDgFnwBXTp/QzmrkD==" saltValue="5FkGSJhzhVZ9174qEFr3Jl==" spinCount="100000" sheet="1" objects="1" scenarios="1"/>
  <mergeCells count="2">
    <mergeCell ref="A3:A13"/>
    <mergeCell ref="A1:D1"/>
  </mergeCells>
  <phoneticPr fontId="61" type="noConversion"/>
  <pageMargins left="0.7" right="0.7" top="0.75" bottom="0.75" header="0.3" footer="0.3"/>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D8"/>
  <sheetViews>
    <sheetView workbookViewId="0">
      <selection activeCell="B1" sqref="B1:B8"/>
    </sheetView>
  </sheetViews>
  <sheetFormatPr baseColWidth="10" defaultColWidth="8.875" defaultRowHeight="15"/>
  <cols>
    <col min="1" max="1" width="27" style="145" bestFit="1" customWidth="1"/>
    <col min="2" max="2" width="30" style="145" bestFit="1" customWidth="1"/>
    <col min="3" max="3" width="10.875" style="145" bestFit="1" customWidth="1"/>
    <col min="4" max="4" width="27" style="145" bestFit="1" customWidth="1"/>
    <col min="5" max="16384" width="8.875" style="145"/>
  </cols>
  <sheetData>
    <row r="1" spans="1:4">
      <c r="A1" s="187" t="s">
        <v>3</v>
      </c>
      <c r="B1" s="184" t="s">
        <v>429</v>
      </c>
      <c r="C1" s="184" t="s">
        <v>3</v>
      </c>
      <c r="D1" s="184" t="s">
        <v>3</v>
      </c>
    </row>
    <row r="2" spans="1:4">
      <c r="A2" s="188" t="s">
        <v>310</v>
      </c>
      <c r="B2" s="185" t="s">
        <v>426</v>
      </c>
      <c r="C2" s="185" t="s">
        <v>569</v>
      </c>
      <c r="D2" s="185" t="s">
        <v>310</v>
      </c>
    </row>
    <row r="3" spans="1:4">
      <c r="A3" s="188" t="s">
        <v>4</v>
      </c>
      <c r="B3" s="185" t="s">
        <v>427</v>
      </c>
      <c r="C3" s="185" t="s">
        <v>4</v>
      </c>
      <c r="D3" s="185" t="s">
        <v>4</v>
      </c>
    </row>
    <row r="4" spans="1:4" ht="16" thickBot="1">
      <c r="A4" s="188" t="s">
        <v>5</v>
      </c>
      <c r="B4" s="185" t="s">
        <v>428</v>
      </c>
      <c r="C4" s="186" t="s">
        <v>5</v>
      </c>
      <c r="D4" s="186" t="s">
        <v>5</v>
      </c>
    </row>
    <row r="5" spans="1:4" ht="16" thickBot="1">
      <c r="A5" s="189" t="s">
        <v>16</v>
      </c>
      <c r="B5" s="185" t="s">
        <v>431</v>
      </c>
    </row>
    <row r="6" spans="1:4">
      <c r="B6" s="185" t="s">
        <v>432</v>
      </c>
    </row>
    <row r="7" spans="1:4">
      <c r="B7" s="185" t="s">
        <v>461</v>
      </c>
    </row>
    <row r="8" spans="1:4" ht="16" thickBot="1">
      <c r="B8" s="186" t="s">
        <v>430</v>
      </c>
    </row>
  </sheetData>
  <customSheetViews>
    <customSheetView guid="{893A966F-25E6-46FC-957B-02F001DEAB1D}" state="hidden">
      <selection activeCell="I19" sqref="I19"/>
    </customSheetView>
    <customSheetView guid="{01133E0C-7C3A-4E37-BCAF-BF05144EB456}" state="hidden">
      <selection activeCell="I19" sqref="I19"/>
    </customSheetView>
    <customSheetView guid="{2A4F2E95-0219-42BA-935C-444DA3D73485}">
      <selection activeCell="D14" sqref="D14"/>
    </customSheetView>
  </customSheetView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Cover</vt:lpstr>
      <vt:lpstr>What is Inside &amp; Out</vt:lpstr>
      <vt:lpstr>How to use Inside &amp; Out</vt:lpstr>
      <vt:lpstr>General characteristics</vt:lpstr>
      <vt:lpstr>Content</vt:lpstr>
      <vt:lpstr>Interventions</vt:lpstr>
      <vt:lpstr>M&amp;E</vt:lpstr>
      <vt:lpstr>Data</vt:lpstr>
      <vt:lpstr>Summary results</vt:lpstr>
      <vt:lpstr>Summary results B&amp;W</vt:lpstr>
      <vt:lpstr>User feedback</vt:lpstr>
      <vt:lpstr>Definitions</vt:lpstr>
      <vt:lpstr>Annex</vt:lpstr>
      <vt:lpstr>Lists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Matheson</dc:creator>
  <cp:lastModifiedBy>Brooke Boyanton</cp:lastModifiedBy>
  <dcterms:created xsi:type="dcterms:W3CDTF">2014-04-22T10:59:04Z</dcterms:created>
  <dcterms:modified xsi:type="dcterms:W3CDTF">2015-10-06T09:55:13Z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0x010100B610B35CEAB4E7429FFAC79D366E4B02</vt:lpwstr>
  </property>
</Properties>
</file>